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12"/>
  <workbookPr defaultThemeVersion="124226"/>
  <mc:AlternateContent xmlns:mc="http://schemas.openxmlformats.org/markup-compatibility/2006">
    <mc:Choice Requires="x15">
      <x15ac:absPath xmlns:x15ac="http://schemas.microsoft.com/office/spreadsheetml/2010/11/ac" url="https://scottish-my.sharepoint.com/personal/tracy_glen2_nss_nhs_scot/Documents/Information Management - Guidance and Reports/SHTN/SHTN 02-01/Archived Versions/"/>
    </mc:Choice>
  </mc:AlternateContent>
  <xr:revisionPtr revIDLastSave="0" documentId="8_{EF2D136A-AC59-437E-B546-92B523BC65BD}" xr6:coauthVersionLast="47" xr6:coauthVersionMax="47" xr10:uidLastSave="{00000000-0000-0000-0000-000000000000}"/>
  <bookViews>
    <workbookView xWindow="-28920" yWindow="-120" windowWidth="29040" windowHeight="15720" firstSheet="9" activeTab="9" xr2:uid="{00000000-000D-0000-FFFF-FFFF00000000}"/>
  </bookViews>
  <sheets>
    <sheet name="Themes" sheetId="1" state="hidden" r:id="rId1"/>
    <sheet name="BREEAM NSAT Mapping" sheetId="6" state="hidden" r:id="rId2"/>
    <sheet name="Climate Change" sheetId="11" state="hidden" r:id="rId3"/>
    <sheet name="Wellbeing" sheetId="8" state="hidden" r:id="rId4"/>
    <sheet name="Circularity" sheetId="9" state="hidden" r:id="rId5"/>
    <sheet name="Gap analysis" sheetId="5" state="hidden" r:id="rId6"/>
    <sheet name="Themes and Issues" sheetId="13" state="hidden" r:id="rId7"/>
    <sheet name="Introduction" sheetId="19" r:id="rId8"/>
    <sheet name="Performance Review Stages" sheetId="21" r:id="rId9"/>
    <sheet name="Notes and Actions" sheetId="23" r:id="rId10"/>
    <sheet name="Evaluation Matrix" sheetId="10" r:id="rId11"/>
    <sheet name="Completion Summary" sheetId="18" r:id="rId12"/>
    <sheet name="Graphs and Scoring" sheetId="12" state="hidden" r:id="rId13"/>
    <sheet name="Post Occupancy Evaluation" sheetId="22" r:id="rId14"/>
    <sheet name="Stakeholder List" sheetId="24" r:id="rId15"/>
    <sheet name="Sheet1" sheetId="25" state="hidden" r:id="rId16"/>
    <sheet name="Guidance" sheetId="16" state="hidden" r:id="rId17"/>
    <sheet name="Guidance (2)" sheetId="17" state="hidden" r:id="rId18"/>
    <sheet name="Sheet2" sheetId="14" state="hidden" r:id="rId19"/>
  </sheets>
  <definedNames>
    <definedName name="_xlnm._FilterDatabase" localSheetId="10" hidden="1">'Evaluation Matrix'!$A$21:$A$25</definedName>
    <definedName name="_xlnm.Print_Area" localSheetId="11">'Completion Summary'!$B$2:$J$37</definedName>
    <definedName name="_xlnm.Print_Area" localSheetId="10">'Evaluation Matrix'!$A$1:$AA$25</definedName>
    <definedName name="_xlnm.Print_Area" localSheetId="7">Introduction!$B$1:$C$29</definedName>
    <definedName name="_xlnm.Print_Area" localSheetId="9">'Notes and Actions'!$A$2:$H$75</definedName>
    <definedName name="_xlnm.Print_Area" localSheetId="8">'Performance Review Stages'!$A$1:$J$37</definedName>
    <definedName name="_xlnm.Print_Area" localSheetId="13">'Post Occupancy Evaluation'!$B$1:$J$31</definedName>
    <definedName name="_xlnm.Print_Area" localSheetId="14">'Stakeholder List'!$A$1:$I$75</definedName>
    <definedName name="_xlnm.Print_Titles" localSheetId="10">'Evaluation Matrix'!$A:$B</definedName>
    <definedName name="_xlnm.Print_Titles" localSheetId="9">'Notes and Actions'!$A:$A,'Notes and Actions'!$2:$3</definedName>
    <definedName name="_xlnm.Print_Titles" localSheetId="8">'Performance Review Stages'!$A:$A,'Performance Review Stages'!$2:$5</definedName>
    <definedName name="_xlnm.Print_Titles" localSheetId="13">'Post Occupancy Evaluation'!$3:$4</definedName>
    <definedName name="_xlnm.Print_Titles" localSheetId="14">'Stakeholder List'!$3:$3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8" l="1"/>
  <c r="D10" i="18"/>
  <c r="D9" i="18"/>
  <c r="D8" i="18"/>
  <c r="D7" i="18"/>
  <c r="D6" i="18"/>
  <c r="D5" i="18"/>
  <c r="C5" i="18"/>
  <c r="D4" i="18"/>
  <c r="F9" i="18" l="1"/>
  <c r="E11" i="18" l="1"/>
  <c r="E10" i="18"/>
  <c r="E9" i="18"/>
  <c r="E8" i="18"/>
  <c r="E7" i="18"/>
  <c r="E6" i="18"/>
  <c r="E5" i="18"/>
  <c r="E4" i="18"/>
  <c r="A2" i="21"/>
  <c r="F6" i="18" l="1"/>
  <c r="A3" i="21" l="1"/>
  <c r="C7" i="18" l="1"/>
  <c r="H75" i="24"/>
  <c r="G75" i="24"/>
  <c r="F75" i="24"/>
  <c r="B75" i="24"/>
  <c r="I75" i="24"/>
  <c r="I5" i="18" l="1"/>
  <c r="I11" i="18" l="1"/>
  <c r="I10" i="18"/>
  <c r="I9" i="18"/>
  <c r="I8" i="18"/>
  <c r="I7" i="18"/>
  <c r="I6" i="18"/>
  <c r="H11" i="18"/>
  <c r="H10" i="18"/>
  <c r="H9" i="18"/>
  <c r="H8" i="18"/>
  <c r="H7" i="18"/>
  <c r="H6" i="18"/>
  <c r="H5" i="18"/>
  <c r="G11" i="18"/>
  <c r="G10" i="18"/>
  <c r="G9" i="18"/>
  <c r="K9" i="18" s="1"/>
  <c r="G8" i="18"/>
  <c r="G7" i="18"/>
  <c r="G6" i="18"/>
  <c r="G5" i="18"/>
  <c r="F11" i="18"/>
  <c r="F10" i="18"/>
  <c r="F8" i="18"/>
  <c r="F7" i="18"/>
  <c r="F5" i="18"/>
  <c r="I4" i="18"/>
  <c r="H4" i="18"/>
  <c r="G4" i="18"/>
  <c r="F4" i="18"/>
  <c r="K10" i="18" l="1"/>
  <c r="K6" i="18"/>
  <c r="K11" i="18"/>
  <c r="K8" i="18"/>
  <c r="K7" i="18"/>
  <c r="K4" i="18"/>
  <c r="K5" i="18"/>
  <c r="J5" i="18"/>
  <c r="J4" i="18"/>
  <c r="J6" i="18"/>
  <c r="C4" i="18"/>
  <c r="B4" i="18"/>
  <c r="C6" i="18"/>
  <c r="B6" i="18"/>
  <c r="J11" i="18"/>
  <c r="C11" i="18"/>
  <c r="J10" i="18"/>
  <c r="C10" i="18"/>
  <c r="J9" i="18"/>
  <c r="C9" i="18"/>
  <c r="J8" i="18"/>
  <c r="C8" i="18"/>
  <c r="J7" i="18"/>
  <c r="S8" i="12" l="1"/>
  <c r="R8" i="12"/>
  <c r="Q8" i="12"/>
  <c r="S7" i="12"/>
  <c r="R7" i="12"/>
  <c r="Q7" i="12"/>
  <c r="S6" i="12"/>
  <c r="R6" i="12"/>
  <c r="Q6" i="12"/>
  <c r="S5" i="12"/>
  <c r="R5" i="12"/>
  <c r="Q5" i="12"/>
  <c r="R4" i="12"/>
  <c r="S4" i="12"/>
  <c r="Q4" i="12"/>
  <c r="O8" i="12"/>
  <c r="O7" i="12"/>
  <c r="O6" i="12"/>
  <c r="O5" i="12"/>
  <c r="O4" i="12"/>
  <c r="O3" i="12"/>
  <c r="H8" i="12"/>
  <c r="H7" i="12"/>
  <c r="H6" i="12"/>
  <c r="H5" i="12"/>
  <c r="H4" i="12"/>
  <c r="H3" i="12"/>
  <c r="L8" i="12"/>
  <c r="K8" i="12"/>
  <c r="J8" i="12"/>
  <c r="L7" i="12"/>
  <c r="K7" i="12"/>
  <c r="J7" i="12"/>
  <c r="L6" i="12"/>
  <c r="K6" i="12"/>
  <c r="J6" i="12"/>
  <c r="L5" i="12"/>
  <c r="K5" i="12"/>
  <c r="J5" i="12"/>
  <c r="L4" i="12"/>
  <c r="K4" i="12"/>
  <c r="J4" i="12"/>
  <c r="D8" i="12"/>
  <c r="E8" i="12"/>
  <c r="C8" i="12"/>
  <c r="E7" i="12"/>
  <c r="D7" i="12"/>
  <c r="C7" i="12"/>
  <c r="E6" i="12"/>
  <c r="D6" i="12"/>
  <c r="C6" i="12"/>
  <c r="E5" i="12"/>
  <c r="D5" i="12"/>
  <c r="C5" i="12"/>
  <c r="E4" i="12"/>
  <c r="D4" i="12"/>
  <c r="C4" i="12"/>
  <c r="A8" i="12"/>
  <c r="A7" i="12"/>
  <c r="A6" i="12"/>
  <c r="A5" i="12"/>
  <c r="A4" i="12"/>
  <c r="A3" i="12"/>
  <c r="Q9" i="12" l="1"/>
  <c r="S9" i="12"/>
  <c r="R9" i="12"/>
  <c r="K9" i="12"/>
  <c r="L9" i="12"/>
  <c r="J9" i="12"/>
  <c r="C9" i="12"/>
  <c r="D9" i="12"/>
  <c r="E9" i="12"/>
  <c r="T4" i="12"/>
  <c r="P4" i="12" s="1"/>
  <c r="T5" i="12"/>
  <c r="P5" i="12" s="1"/>
  <c r="T6" i="12"/>
  <c r="T7" i="12"/>
  <c r="P7" i="12" s="1"/>
  <c r="T8" i="12"/>
  <c r="P8" i="12" s="1"/>
  <c r="M8" i="12"/>
  <c r="I8" i="12" s="1"/>
  <c r="M7" i="12"/>
  <c r="I7" i="12" s="1"/>
  <c r="M6" i="12"/>
  <c r="I6" i="12" s="1"/>
  <c r="M5" i="12"/>
  <c r="M4" i="12"/>
  <c r="I4" i="12" s="1"/>
  <c r="F6" i="12"/>
  <c r="B6" i="12" s="1"/>
  <c r="F8" i="12"/>
  <c r="B8" i="12" s="1"/>
  <c r="F4" i="12"/>
  <c r="F5" i="12"/>
  <c r="B5" i="12" s="1"/>
  <c r="F7" i="12"/>
  <c r="B7" i="12" s="1"/>
  <c r="P6" i="12" l="1"/>
  <c r="T9" i="12"/>
  <c r="P9" i="12" s="1"/>
  <c r="I5" i="12"/>
  <c r="M9" i="12"/>
  <c r="I9" i="12" s="1"/>
  <c r="B4" i="12"/>
  <c r="F9" i="12"/>
  <c r="B9" i="12" s="1"/>
</calcChain>
</file>

<file path=xl/sharedStrings.xml><?xml version="1.0" encoding="utf-8"?>
<sst xmlns="http://schemas.openxmlformats.org/spreadsheetml/2006/main" count="2210" uniqueCount="1133">
  <si>
    <t>NHS Themes</t>
  </si>
  <si>
    <t>Concept</t>
  </si>
  <si>
    <t>Approach</t>
  </si>
  <si>
    <t>Impact</t>
  </si>
  <si>
    <r>
      <t xml:space="preserve">Measures </t>
    </r>
    <r>
      <rPr>
        <b/>
        <i/>
        <sz val="11"/>
        <color theme="0" tint="-0.499984740745262"/>
        <rFont val="Calibri"/>
        <family val="2"/>
        <scheme val="minor"/>
      </rPr>
      <t xml:space="preserve">….yet to be defined </t>
    </r>
  </si>
  <si>
    <t>Climate Change</t>
  </si>
  <si>
    <t>Delivery of a sustainable estate that effectively manages climate related risk.</t>
  </si>
  <si>
    <t>Buildings and resources continue to meet operational needs without undermining the integrity and stability of natural systems.
Resilience measures to absorb stresses and maintain function in the face of the external pressures imposed by climate change. 
Adapt and evolve to better prepare for future climate change impacts.</t>
  </si>
  <si>
    <t>Environmental benefit
Carbon reduction
Resilience
Security of supply
Operational efficiencies
Economic benefit</t>
  </si>
  <si>
    <t>Anticipation, preparation, planning
Sustainable development
Future proofing
Risk management
Mitigation
Adaptation
Resilience</t>
  </si>
  <si>
    <t>Wellbeing</t>
  </si>
  <si>
    <t xml:space="preserve">Design, management and operation of an estate that is considerate to physical, mental and social wellbeing. </t>
  </si>
  <si>
    <t>Design that prioritises the wellbeing of users through the creation of comfortable, inclusive and  healthy places.</t>
  </si>
  <si>
    <t>Social benefit
User wellness
Productivity
Retention
Economic benefit</t>
  </si>
  <si>
    <t>A state of complete physical, mental and social wellbeing.
Safety /Considerate /Wellness /
Quality / Connected / Happy</t>
  </si>
  <si>
    <t>Circularity</t>
  </si>
  <si>
    <t>Establishing an economic system that is aimed at  eliminating waste and the continuous use of resources.</t>
  </si>
  <si>
    <t>A framework for an economy that is restorative and regenerative by design.
Based on 3 principles:
- Design out waste and pollution
- Keep products and materials in use
- Regenerate natural systems</t>
  </si>
  <si>
    <t>Environmental benefit
Carbon reduction
Reduced waste
Maintenance efficiencies
Economic benefit</t>
  </si>
  <si>
    <t>A circular economy is an alternative to a traditional linear economy (make, use, dispose) in which we keep resources in use for as long as possible, extract the maximum value from them whilst in use, then recover and regenerate products and materials at the end of each service life.</t>
  </si>
  <si>
    <t xml:space="preserve"> </t>
  </si>
  <si>
    <t>BREEAM NC UK 2018 Standard</t>
  </si>
  <si>
    <t>Aim alignment</t>
  </si>
  <si>
    <t>NSAT 2019</t>
  </si>
  <si>
    <t>Notes</t>
  </si>
  <si>
    <t>Category</t>
  </si>
  <si>
    <t>Issue</t>
  </si>
  <si>
    <t>Aim</t>
  </si>
  <si>
    <t>Weight.</t>
  </si>
  <si>
    <t>Credits</t>
  </si>
  <si>
    <t>Innovation</t>
  </si>
  <si>
    <t>Minimum standards</t>
  </si>
  <si>
    <t>Indicator</t>
  </si>
  <si>
    <t>Management</t>
  </si>
  <si>
    <t>Man 01</t>
  </si>
  <si>
    <t>Project brief and design</t>
  </si>
  <si>
    <t>To optimise final building design through recognising and encouraging an integrated design process and robust
stakeholder engagement.</t>
  </si>
  <si>
    <t>Capital Projects</t>
  </si>
  <si>
    <t>CP4</t>
  </si>
  <si>
    <t>We have a set of clear sustainability aims and objectives that are scaled and applied to all capital projects and major refurbishment</t>
  </si>
  <si>
    <t>CP18</t>
  </si>
  <si>
    <t>Our new buildings and major refurbishments achieve the equivalent of BREEAM healthcare excellent or very good respectively, and the equivalent percentage is agreed with Health Facilities Scotland through the National Design Assessment Process (NDAP)</t>
  </si>
  <si>
    <t>CP1</t>
  </si>
  <si>
    <t>We have a sustainable capital projects plan which ensures all potential opportunities in new builds and major refurbishments are leveraged for sustainability benefit, including climate change</t>
  </si>
  <si>
    <t>CP14</t>
  </si>
  <si>
    <t>Community Benefit outcomes are embedded into the brief, design, construction and operation of capital projects</t>
  </si>
  <si>
    <t>Man 02</t>
  </si>
  <si>
    <t>Life cycle cost and service life planning</t>
  </si>
  <si>
    <t>To promote the business case for sustainable buildings and to deliver whole life value by encouraging the use of life
cycle costing to improve design, specification, through-life maintenance and operation.</t>
  </si>
  <si>
    <t>CP6</t>
  </si>
  <si>
    <t>We apply whole life costing to capital projects to ensure that health, sustainability and value for money objectives are realised in the design and build process</t>
  </si>
  <si>
    <t>Procurement</t>
  </si>
  <si>
    <t>P2</t>
  </si>
  <si>
    <t>Whole life costing and life cycle impact mapping are a core part of all our Board's procurements</t>
  </si>
  <si>
    <t>Cross-over with Mat01</t>
  </si>
  <si>
    <t>Man 03</t>
  </si>
  <si>
    <t>Responsible construction practices</t>
  </si>
  <si>
    <t>To recognise and encourage construction sites which are managed in an environmentally and socially considerate, responsible and accountable manner.</t>
  </si>
  <si>
    <t>Outstanding (2) 
Excellent (1)</t>
  </si>
  <si>
    <t>responsible construction management</t>
  </si>
  <si>
    <t>P7</t>
  </si>
  <si>
    <t xml:space="preserve">We monitor the environmental impacts (CO2e and air pollution) associated with our suppliers' transport and logistics and are actively working with our suppliers to find ways to minimise their traffic burden </t>
  </si>
  <si>
    <t>Man 04</t>
  </si>
  <si>
    <t>Commissioning and handover</t>
  </si>
  <si>
    <t>To encourage a properly planned handover and commissioning process that reflects the needs of the building occupants.</t>
  </si>
  <si>
    <t>Outstanding (1)
Excellent (1)
Very Good (1)</t>
  </si>
  <si>
    <t>commissioning-test schedule and responsibilities
Building User Guide</t>
  </si>
  <si>
    <t>CP7</t>
  </si>
  <si>
    <t>We appoint a commissioning manager early in the design development, to establish clear commissioning and handover protocols (e.g. ≥3 yr 'soft landings') to ensure the facility is safe for use on delivery and achieves optimal performance on occupation</t>
  </si>
  <si>
    <t>CP15</t>
  </si>
  <si>
    <t>On occupation of a new building we communicate with and induct staff on the way it works and support them to make energy efficiency decisions aligned to the BMS/controls and design strategy</t>
  </si>
  <si>
    <t>Man 05</t>
  </si>
  <si>
    <t>Aftercare</t>
  </si>
  <si>
    <t>To ensure the building operates in accordance with the design intent and operational demands, through providing
aftercare to the building owner and occupants during the first year of occupation.</t>
  </si>
  <si>
    <t>CP8</t>
  </si>
  <si>
    <t>Within commissioning and handover processes we monitor and report on the in-use performance of our new building and refurbishment projects to ensure they meet our design objectives and aspirations</t>
  </si>
  <si>
    <t>CP16</t>
  </si>
  <si>
    <t>Following completion, we carry out post project evaluation and post occupancy surveys, including health, sustainability and other outcome monitoring</t>
  </si>
  <si>
    <t>CP17</t>
  </si>
  <si>
    <t xml:space="preserve">After occupancy we assess energy performance of the building in-use to ensure the parameters set in the design process have been achieved and work with the contractor to rectify any areas of poor performance </t>
  </si>
  <si>
    <t>Outstanding (1) 
Excellent (1)</t>
  </si>
  <si>
    <t>Commission - implementation</t>
  </si>
  <si>
    <t>Greenhouse Gases</t>
  </si>
  <si>
    <t>G7</t>
  </si>
  <si>
    <t>We measure, at least annually, our greenhouse gas impact for all all core emissions sources and analyse trends over time to help validate performance and ensure lessons are learned</t>
  </si>
  <si>
    <t>Awareness</t>
  </si>
  <si>
    <t>A2</t>
  </si>
  <si>
    <t xml:space="preserve">We have a clear communications plan around the promotion of sustainability </t>
  </si>
  <si>
    <t>A4</t>
  </si>
  <si>
    <t>We clearly communicate to staff and patients the value we place on becoming a net zero carbon organisation due to the adverse effects of climate change on human health</t>
  </si>
  <si>
    <t>Health and Wellbeing</t>
  </si>
  <si>
    <t>Hea 01</t>
  </si>
  <si>
    <t>Visual comfort</t>
  </si>
  <si>
    <t>To encourage best practice in visual performance and comfort by ensuring daylighting, artificial lighting and occupant controls are considered.</t>
  </si>
  <si>
    <t>Welfare</t>
  </si>
  <si>
    <t>W4</t>
  </si>
  <si>
    <t>We can demonstrate that our workforce strategy is having positive impacts on health, wellbeing and sustainability</t>
  </si>
  <si>
    <t>Hea 02</t>
  </si>
  <si>
    <t>Indoor air quality</t>
  </si>
  <si>
    <t>To encourage and support healthy internal environments with good indoor air quality.</t>
  </si>
  <si>
    <t>W5</t>
  </si>
  <si>
    <t>We can demonstrate that we are taking action to improve the health and wellbeing of our workforce in line with Scottish Government policy</t>
  </si>
  <si>
    <t>Hea 04</t>
  </si>
  <si>
    <t>Thermal comfort</t>
  </si>
  <si>
    <t>To ensure the building is capable of providing an appropriate level of thermal comfort.</t>
  </si>
  <si>
    <t>CP11</t>
  </si>
  <si>
    <t xml:space="preserve">Our capital projects and major refurbishments are designed to be usable during future projected weather profiles </t>
  </si>
  <si>
    <t>Adaptation</t>
  </si>
  <si>
    <t>AD3</t>
  </si>
  <si>
    <t>We have programme of monitoring to capture data that will enable a robust assessment of the nature and severity of overheating at selected in-patient facilities</t>
  </si>
  <si>
    <t>Hea 05</t>
  </si>
  <si>
    <t>Acoustic performance</t>
  </si>
  <si>
    <t>To ensure the building is capable of providing an appropriate acoustic environment to provide comfort for building
users.</t>
  </si>
  <si>
    <t>Hea 06</t>
  </si>
  <si>
    <t>Security</t>
  </si>
  <si>
    <t>To encourage the planning and implementation of effective measures that provide an appropriate level of security to the building and site.</t>
  </si>
  <si>
    <t>Hea 07</t>
  </si>
  <si>
    <t>Safe and healthy surroundings</t>
  </si>
  <si>
    <t>To encourage the provision of safe access around the site and outdoor space that enhances the wellbeing of building users.</t>
  </si>
  <si>
    <t>CP12</t>
  </si>
  <si>
    <t xml:space="preserve">We design new facilities and external public spaces that promote equality and healthy choices </t>
  </si>
  <si>
    <t>Greenspace</t>
  </si>
  <si>
    <t>G5</t>
  </si>
  <si>
    <t>There is open access to high quality well maintained green spaces on our estate for the use of local residents and the wider community</t>
  </si>
  <si>
    <t>Energy</t>
  </si>
  <si>
    <t>Ene 01</t>
  </si>
  <si>
    <t>Reduction of energy use and carbon emissions</t>
  </si>
  <si>
    <t>To minimise operational energy demand, primary energy consumption and CO₂ emissions.</t>
  </si>
  <si>
    <t>Outstanding (6) 
Excellent (4)</t>
  </si>
  <si>
    <t>Energy performance
or Prediction of operational energy consumption</t>
  </si>
  <si>
    <t>Sustainable Care</t>
  </si>
  <si>
    <t>S10</t>
  </si>
  <si>
    <t>We have calculated the environmental impact of specific care model(s) and this has allowed us to identify the areas of greatest impact and to minimise those impacts</t>
  </si>
  <si>
    <t>GHG1</t>
  </si>
  <si>
    <t>We have set SMART greenhouse gas reduction targets with a baseline year and clear target date which are aligned with or exceed Scottish Government targets</t>
  </si>
  <si>
    <t>GHG5</t>
  </si>
  <si>
    <t>We identify and maximise greenhouse gas reduction opportunities in all  investments, particularly in energy, buildings and transport</t>
  </si>
  <si>
    <t>Environmental management</t>
  </si>
  <si>
    <t>EM2</t>
  </si>
  <si>
    <t>We have ambitious targets to reduce our energy demand and to improve energy efficiency in line with Scottish Government aspirations</t>
  </si>
  <si>
    <t>CP5</t>
  </si>
  <si>
    <t>We have a process to assess the sustainability of buildings/locations when leasing or procuring based on their sustainability performance</t>
  </si>
  <si>
    <t>Cross-over with  LUE01, Mat01, Tra01,  Tra02 &amp; Pol03</t>
  </si>
  <si>
    <t>Ene 02</t>
  </si>
  <si>
    <t>Energy monitoring</t>
  </si>
  <si>
    <t>To encourage the installation of energy sub-metering to facilitate the monitoring of operational energy
consumption. To enable managers and consultants post-handover to compare actual performance with targets in order to inform ongoing management and help in reducing the performance gap.</t>
  </si>
  <si>
    <t>Environmental Management</t>
  </si>
  <si>
    <t>EM4</t>
  </si>
  <si>
    <t>We have developed and implemented systems to monitor our energy and water use closely across all of our sites (owned and leased)</t>
  </si>
  <si>
    <t>First sub-metering credit</t>
  </si>
  <si>
    <t>EM5</t>
  </si>
  <si>
    <t xml:space="preserve">Across our estate we have implemented sub-metering for heat, cooling, power and water where savings may be anticipated </t>
  </si>
  <si>
    <t>Ene 03</t>
  </si>
  <si>
    <t>External lighting</t>
  </si>
  <si>
    <t>To reduce energy consumption through the specification of energy efficient light fittings for external areas of the
development.</t>
  </si>
  <si>
    <t>Ene 04</t>
  </si>
  <si>
    <t>Low carbon design</t>
  </si>
  <si>
    <t>To encourage the adoption of design measures, which reduce building energy consumption and associated carbon
emissions and minimise reliance on active building services systems.</t>
  </si>
  <si>
    <t>EM7</t>
  </si>
  <si>
    <t>We generate heating and cooling through on-site or off-site renewable and / or low carbon technologies in line with Scottish Government targets</t>
  </si>
  <si>
    <t>Ene 05</t>
  </si>
  <si>
    <t>Energy efficient cold storage</t>
  </si>
  <si>
    <t>To encourage the installation of energy efficient refrigeration systems, in order to reduce operational greenhouse
gas emissions resulting from the system's energy use.</t>
  </si>
  <si>
    <t>Ene 06</t>
  </si>
  <si>
    <t>Energy efficient transportation systems</t>
  </si>
  <si>
    <t>To encourage the specification of energy efficient transportation systems within buildings.</t>
  </si>
  <si>
    <t>Ene 07</t>
  </si>
  <si>
    <t>Energy efficient laboratory systems</t>
  </si>
  <si>
    <t>To encourage laboratory areas that are designed to minimise their operational energy consumption and
associated CO₂ emissions.</t>
  </si>
  <si>
    <t>Ene 08</t>
  </si>
  <si>
    <t>Energy efficient equipment</t>
  </si>
  <si>
    <t>To encourage installation of energy efficient equipment to ensure optimum performance and energy savings in operation.</t>
  </si>
  <si>
    <t>Transport</t>
  </si>
  <si>
    <t>Tra 01</t>
  </si>
  <si>
    <t>Transport assessment and travel plan</t>
  </si>
  <si>
    <t>To reward awareness of existing local transport and identify improvements to make it more sustainable.</t>
  </si>
  <si>
    <t>T10</t>
  </si>
  <si>
    <t>Where required (either in planning or due to travel issues) we create site Green Travel Plans to make better use of our transport options</t>
  </si>
  <si>
    <t>Governance &amp; Policy</t>
  </si>
  <si>
    <t>G10</t>
  </si>
  <si>
    <t>We have a Sustainable Travel Strategy for our estate to encourage active travel and the use of public transport</t>
  </si>
  <si>
    <t>G11</t>
  </si>
  <si>
    <t>We have a travel policy that states where business travel is unavoidable we apply a travel hierarchy, promoting active travel, public transport, car sharing and low carbon vehicles before single occupancy standard vehicles</t>
  </si>
  <si>
    <t>Active Travel</t>
  </si>
  <si>
    <t>AT6</t>
  </si>
  <si>
    <t>We carry out an annual travel survey to monitor the travel choices of our staff, patients, visitors and suppliers and measure shifts in modes of transport</t>
  </si>
  <si>
    <t>AT7</t>
  </si>
  <si>
    <t xml:space="preserve">We provide detailed information to patients and visitors on how to avoid using a car when accessing our sites </t>
  </si>
  <si>
    <t>AT8</t>
  </si>
  <si>
    <t xml:space="preserve">We actively promote the health, environmental and cost benefits of walking and cycling to our staff, patients and visitors </t>
  </si>
  <si>
    <t>Communities</t>
  </si>
  <si>
    <t>WC6</t>
  </si>
  <si>
    <t>We have measured the impact of our travel and transport in environmental, financial and health terms and taken action to reduce traffic and associated air quality impacts in our local area</t>
  </si>
  <si>
    <t>AT2</t>
  </si>
  <si>
    <t xml:space="preserve">We have an ambitious target to increase the number of everyday staff journeys made by bike </t>
  </si>
  <si>
    <t>Cross-over with  LUE01, Mat01, Ene01,  Tra02 &amp; Pol03</t>
  </si>
  <si>
    <t>Tra 02</t>
  </si>
  <si>
    <t>Sustainable transport measures</t>
  </si>
  <si>
    <t>To maximise the potential for local public, private and active transport through provision of sustainable transport
measures appropriate to the site.</t>
  </si>
  <si>
    <t>CP13</t>
  </si>
  <si>
    <t>We provide facilities at our sites to encourage physical activity and active travel which are accessible to staff and visitors alike</t>
  </si>
  <si>
    <t>AT3</t>
  </si>
  <si>
    <t>We provide facilities at our sites to encourage active travel which are accessible to staff and visitors alike</t>
  </si>
  <si>
    <t>AT5</t>
  </si>
  <si>
    <t>We work in partnership to increase both the provision and connectivity of active travel infrastructure across our estate</t>
  </si>
  <si>
    <t>Cross-over with  LUE01, Mat01, Ene01,  Tra01 &amp; Pol03</t>
  </si>
  <si>
    <t>Water</t>
  </si>
  <si>
    <t>Wat 01</t>
  </si>
  <si>
    <t>Water consumption</t>
  </si>
  <si>
    <t>To reduce the consumption of potable water for sanitary use in new buildings through the use of water efficient
components and water recycling systems.</t>
  </si>
  <si>
    <t>Outstanding (2)
Excellent (1)
Very Good (1)
Good (1)</t>
  </si>
  <si>
    <t>Efficient component specification.</t>
  </si>
  <si>
    <t>Wat 02</t>
  </si>
  <si>
    <t>Water monitoring</t>
  </si>
  <si>
    <t>To reduce the consumption of potable water in new buildings through the effective management and monitoring
of water consumption.</t>
  </si>
  <si>
    <t>Cross-over with Ene02</t>
  </si>
  <si>
    <t xml:space="preserve">Outstanding 
Excellent 
Very Good 
Good </t>
  </si>
  <si>
    <t>Water meter specified on the mains water supply.</t>
  </si>
  <si>
    <t>Wat 03</t>
  </si>
  <si>
    <t>Water leak detection</t>
  </si>
  <si>
    <t>To reduce the consumption of potable water in new buildings through minimising wastage due to water leaks.</t>
  </si>
  <si>
    <t>Wat 04</t>
  </si>
  <si>
    <t>Water efficient equipment</t>
  </si>
  <si>
    <t>To reduce water consumption for uses not assessed under Wat 01 by encouraging specification of water efficient equipment.</t>
  </si>
  <si>
    <t>Materials</t>
  </si>
  <si>
    <t>Mat 01</t>
  </si>
  <si>
    <t>Environmental impacts from construction products - Building life cycle assessment (LCA)</t>
  </si>
  <si>
    <t>To reduce the burden on the environment from construction products by recognising and encouraging measures
to optimise construction product consumption efficiency and the selection of products with a low environmental
impact (including embodied carbon), over the life cycle of the building.</t>
  </si>
  <si>
    <t>Core building services options appraisal during Concept Design
LCA and LCC alignment
Third party verification</t>
  </si>
  <si>
    <t>CP10</t>
  </si>
  <si>
    <t>Resource efficiency and pollution prevention principles are embedded into the design and build of new facilities</t>
  </si>
  <si>
    <t>Cross-over with: Mat02, Mat06, Wst01 &amp; Wst06</t>
  </si>
  <si>
    <t>Cross-over with Man02</t>
  </si>
  <si>
    <t>Cross-over with  LUE01, Ene01,  Tra01,  Tra02 &amp; Pol03</t>
  </si>
  <si>
    <t>Mat 02</t>
  </si>
  <si>
    <t>Environmental impacts from construction products - Environmental Product Declarations (EPD)</t>
  </si>
  <si>
    <t>To encourage availability of robust and comparable data on the impacts of construction products through the
provision of EPD.</t>
  </si>
  <si>
    <t>Cross-over with: Mat01, Mat06, Wst01 &amp; Wst06</t>
  </si>
  <si>
    <t>P4</t>
  </si>
  <si>
    <t>We encourage our suppliers to exceed government guidelines for sustainability and seek to influence national contracts in this regard</t>
  </si>
  <si>
    <t>Cross-over with Mat03</t>
  </si>
  <si>
    <t>Mat 03</t>
  </si>
  <si>
    <t>Responsible sourcing of construction products</t>
  </si>
  <si>
    <t>To facilitate the selection of products that involve lower levels of negative environmental, economic and social
impact across their supply chain including extraction, processing and manufacture.</t>
  </si>
  <si>
    <t>Outstanding
Excellent
Very Good
Good
Pass</t>
  </si>
  <si>
    <t>Legal and sustainable timber</t>
  </si>
  <si>
    <t>G15</t>
  </si>
  <si>
    <t>We have a Sustainable Procurement Policy which describes our ambition and approaches to embed sustainability within our supply chain</t>
  </si>
  <si>
    <t>P1</t>
  </si>
  <si>
    <t>We adopt a proactive approach to identifying sustainability (environmental, social and economic) opportunities and impacts in procurement and supplier management and take action to minimise sustainability risks</t>
  </si>
  <si>
    <t>Cross-over with Mat02</t>
  </si>
  <si>
    <t>P8</t>
  </si>
  <si>
    <t xml:space="preserve">We take  a "better safe than sorry" approach during the procurement of hazardous substances and chemicals, eliminating suspected hazards and switching to safer alternatives  </t>
  </si>
  <si>
    <t>Mat 05</t>
  </si>
  <si>
    <t>Designing for durability and resilience</t>
  </si>
  <si>
    <t>To reduce the need to repair and replace materials resulting from damage to exposed elements of the building and
landscape.</t>
  </si>
  <si>
    <t>CP9</t>
  </si>
  <si>
    <t>Our buildings and major refurbishments are designed to allow short-term and long-term flexibility to adapt, convert, and expand</t>
  </si>
  <si>
    <t>AD1</t>
  </si>
  <si>
    <t>We have undertaken a Climate Change Risk Assessment (CCRA) to highlight risks to business continuity and resilience of supply</t>
  </si>
  <si>
    <t>AD9</t>
  </si>
  <si>
    <t>We have implemented innovative/new technologies that improve the resilience, flexibility and adaptation of our systems and infrastructure</t>
  </si>
  <si>
    <t>AD10</t>
  </si>
  <si>
    <t xml:space="preserve">We risk assess the impact of our adaptation decisions on local communities </t>
  </si>
  <si>
    <t>G14</t>
  </si>
  <si>
    <t>We have an Adaptation Plan, informed by a Climate Change Risk Assessment, to help mitigate the risks and reduce the likely impacts of unavoidable climate change</t>
  </si>
  <si>
    <t>Climate Change Risk Assessment &amp; Adaptation Planning tool available from HFS</t>
  </si>
  <si>
    <t>Mat 06</t>
  </si>
  <si>
    <t>Material efficiency</t>
  </si>
  <si>
    <t>To avoid unnecessary materials use arising from over specification without compromising structural stability,
durability or the service life of the building.</t>
  </si>
  <si>
    <t>Cross-over with: Mat01, Mat02,  Wst01 &amp; Wst06</t>
  </si>
  <si>
    <t>Waste</t>
  </si>
  <si>
    <t>Wst 01</t>
  </si>
  <si>
    <t>Construction waste management</t>
  </si>
  <si>
    <t>To reduce construction waste by encouraging reuse, recovery and best practice waste management practices to minimise waste going to landfill.</t>
  </si>
  <si>
    <t>Outstanding (1)</t>
  </si>
  <si>
    <t>Construction Waste Management</t>
  </si>
  <si>
    <t>Cross-over with: Mat01, Mat02, Mat06 &amp; Wst06</t>
  </si>
  <si>
    <t>Wst 02</t>
  </si>
  <si>
    <t>Use of recycled and sustainably sourced aggregates</t>
  </si>
  <si>
    <t>To encourage the use of more sustainably sourced aggregates, encourage reuse where appropriate and avoid
waste and pollution arising from disposal of demolition and other forms of waste.</t>
  </si>
  <si>
    <t>Wst 03</t>
  </si>
  <si>
    <t>Operational waste</t>
  </si>
  <si>
    <t>To encourage the recycling of operational waste through the provision of dedicated storage facilities and space.</t>
  </si>
  <si>
    <t>Outstanding (1)
Excellent (1)</t>
  </si>
  <si>
    <t>WA1</t>
  </si>
  <si>
    <t>We have set SMART targets for waste reduction and increased recycling with a baseline year and clear target date aligned to or exceed Scottish Government waste reduction targets</t>
  </si>
  <si>
    <t>WA5</t>
  </si>
  <si>
    <t xml:space="preserve">We have initiatives in place to reduce overall material use in the products we buy and the services we deliver in line with Scottish Government Strategy </t>
  </si>
  <si>
    <t>WA7</t>
  </si>
  <si>
    <t xml:space="preserve">We can evidence that nutrients from organic waste (particularly food waste and green waste) are captured and recycled </t>
  </si>
  <si>
    <t>Wst 05</t>
  </si>
  <si>
    <t>Adaptation to climate change</t>
  </si>
  <si>
    <t>To minimise the future need of carrying out works to adapt the building to take account of more extreme weather
changes resulting from climate change and changing weather patterns.</t>
  </si>
  <si>
    <t>WC8</t>
  </si>
  <si>
    <t>We work with local stakeholders in identifying risks posed by current weather and climate change and we review the risks at least annually</t>
  </si>
  <si>
    <t>Wst 06</t>
  </si>
  <si>
    <t>Design for disassembly and adaptability</t>
  </si>
  <si>
    <t>To avoid unnecessary materials use, cost and disruption arising from the need for future adaptation as a result of changing functional demands and to maximise the ability to reclaim and reuse materials at final demolition in line with the principles of a circular economy.</t>
  </si>
  <si>
    <t>Cross-over with: Mat01, Mat02, Mat06 &amp; Wst01</t>
  </si>
  <si>
    <t>Land Use and Ecology</t>
  </si>
  <si>
    <t>LE 01</t>
  </si>
  <si>
    <t>Site selection</t>
  </si>
  <si>
    <t>To encourage the use of previously occupied or contaminated land and avoid land which has not been previously
disturbed.</t>
  </si>
  <si>
    <t>Cross-over with  Ene01, Mat01, Tra01,  Tra02 &amp; Pol03</t>
  </si>
  <si>
    <t>LE 02</t>
  </si>
  <si>
    <t>Ecological risks and opportunities</t>
  </si>
  <si>
    <t>To determine the existing ecological value associated with the site, including surrounding areas, and the risks and
opportunities for ecological protection and enhancement as part of the project.</t>
  </si>
  <si>
    <t>LE 03</t>
  </si>
  <si>
    <t>Managing impacts on ecology</t>
  </si>
  <si>
    <t>To avoid, or limit as far as possible, negative ecological impacts associated with the site and surrounding areas
resulting from the project.</t>
  </si>
  <si>
    <t>LE 04</t>
  </si>
  <si>
    <t>Ecological change and enhancement</t>
  </si>
  <si>
    <t>To enhance ecological value of the area associated with the site in support of local, regional and national priorities.</t>
  </si>
  <si>
    <t>Nature &amp; Biodiversity</t>
  </si>
  <si>
    <t>B1</t>
  </si>
  <si>
    <t xml:space="preserve">We have assessed the impacts of the provision of our services on local biodiversity and this has allowed us to put in place mitigating actions to reduce any  adverse impacts, and identify enhancement actions to increase biodiversity value </t>
  </si>
  <si>
    <t>B3</t>
  </si>
  <si>
    <t>We are actively working to improve the ecological value of our amenity space</t>
  </si>
  <si>
    <t>B5</t>
  </si>
  <si>
    <t xml:space="preserve">We can evidence that biodiversity has improved due to our actions </t>
  </si>
  <si>
    <t>G13</t>
  </si>
  <si>
    <t>We have a Biodiversity Action Plan to conserve and enhance the biodiversity value of our estate</t>
  </si>
  <si>
    <t>LE 05</t>
  </si>
  <si>
    <t>Long term ecological management and maintenance</t>
  </si>
  <si>
    <t>To secure ongoing monitoring, management and maintenance of the site and its habitats and ecological features,
to ensure intended outcomes are realised for the long term.</t>
  </si>
  <si>
    <t>G12</t>
  </si>
  <si>
    <t>We have a Greenspace Strategy for our estate which provides a framework for action to help us maximise our greenspace resource</t>
  </si>
  <si>
    <t>B4</t>
  </si>
  <si>
    <t xml:space="preserve">Our grounds and green spaces are maintained in a way that minimises negative impacts and increases biodiversity value </t>
  </si>
  <si>
    <t>Pollution</t>
  </si>
  <si>
    <t>Pol 01</t>
  </si>
  <si>
    <t>Impact of refrigerants</t>
  </si>
  <si>
    <t>To reduce the level of greenhouse gas emissions arising from the leakage of refrigerants from building systems.</t>
  </si>
  <si>
    <t>Pol 02</t>
  </si>
  <si>
    <t>Local air quality</t>
  </si>
  <si>
    <t>To contribute to a reduction in local air pollution through the use of low emission combustion appliances in the building.</t>
  </si>
  <si>
    <t>Pol 03</t>
  </si>
  <si>
    <t>Flood and surface water management</t>
  </si>
  <si>
    <t>To avoid, reduce and delay the discharge of rainfall to public sewers and watercourses, thereby minimising the risk
and impact of localised flooding on-site and off-site, watercourse pollution and other environmental damage.</t>
  </si>
  <si>
    <t>Cross-over with LUE1, Ene01, Mat01, Tra01 &amp;  Tra02</t>
  </si>
  <si>
    <t>AD2</t>
  </si>
  <si>
    <t>We have assessed the risk of flooding for all of our sites, key transport/access routes, supporting infrastructure and workforce based on current and future projected climate conditions</t>
  </si>
  <si>
    <t>Pol 04</t>
  </si>
  <si>
    <t>Reduction of night time light pollution</t>
  </si>
  <si>
    <t>To ensure that external lighting is concentrated in the appropriate areas and that upward lighting is minimised,
thereby reducing unnecessary light pollution, energy consumption and nuisance to neighbouring properties.</t>
  </si>
  <si>
    <t>Pol 05</t>
  </si>
  <si>
    <t>Reduction of noise pollution</t>
  </si>
  <si>
    <t>To reduce the likelihood of noise arising from fixed installations on the new development affecting nearby noise sensitive
buildings.</t>
  </si>
  <si>
    <t>Inn 01</t>
  </si>
  <si>
    <t>To support innovation within the construction industry through the recognition of sustainability-related benefits
which are not rewarded by standard BREEAM issues.</t>
  </si>
  <si>
    <t>Up to 10% can be achieved through innovation credits</t>
  </si>
  <si>
    <t>EM6</t>
  </si>
  <si>
    <t xml:space="preserve">We encourage innovation and support new technologies that help reduce energy and water use </t>
  </si>
  <si>
    <t>G23 &amp; G24</t>
  </si>
  <si>
    <t>BIU</t>
  </si>
  <si>
    <t>T3 &amp; T4 &amp; T5</t>
  </si>
  <si>
    <t>B6</t>
  </si>
  <si>
    <t>AT1</t>
  </si>
  <si>
    <t>Requirements</t>
  </si>
  <si>
    <t xml:space="preserve">Prior to the completion of Concept Design, project delivery stakeholders meet to agree roles, responsibilities and contributions. This includes consideration of operational energy. 
Independent stakeholder consultation exercise is completed and outcomes influence the Initial Project Brief and Concept Design.
Project team, including the client, formally agree strategic performance targets early in the design process. A suitably qualified individual guides the project through the design and construction stages.  </t>
  </si>
  <si>
    <t>Principle contractor operates EMS. 
Legal and sustainable procurement of timber. 
Considerate and responsible site management. 
Monitoring of construction site impacts.</t>
  </si>
  <si>
    <t>Schedule of commissioning and testing prepared. Team member appointed to monitor and programme all pre-commissioning, commissioning and testing and re-commissioning where necessary on behalf of client. Principle contractor allows time and budget to support this task. Specialist commissioning agent appointed to manage complex buildings. 
Building fabric inspected and tested.
Building occupier and FM user guides issued prior to handover.</t>
  </si>
  <si>
    <t xml:space="preserve">Provision of aftercare support for a period of at least 12 months. 
Seasonal commissioning programme delivered. 
POE delivered by independent party. </t>
  </si>
  <si>
    <t>We measure, at least annually, our greenhouse gas impact for all  core emissions sources and analyse trends over time to help validate performance and ensure lessons are learned</t>
  </si>
  <si>
    <t xml:space="preserve">Operational energy performance improvement better than building regulations requirement.
Prediction of operational energy consumption completed during design stage. 
 </t>
  </si>
  <si>
    <t>Install energy metering systems so that at least 90% of the estimated annual energy consumption of each fuel is assigned to the end-use categories. 
Install energy sub-metering for high energy load and tenancy areas.</t>
  </si>
  <si>
    <t>All external light fittings within the construction zone to have average initial luminous efficacy of not less than 70 luminaire lumens per circuit Watt, Automatic control to prevent operation during daylight hours and presence detection in areas of intermittent traffic.</t>
  </si>
  <si>
    <t xml:space="preserve">Passive design analysis delivered during Concept Design stage. This also includes a free cooling analysis. 
Energy specialise delivers a LZCT feasibility study. </t>
  </si>
  <si>
    <t>Refrigeration systems in accordance with Code of Conduct for carbon reduction in the refrigeration retail sector BS EN 378-2:2016. Using robust and tested refrigeration systems or components included on ECA ETPL. Demonstrate a saving in indirect greenhouse gas emissions.</t>
  </si>
  <si>
    <t xml:space="preserve">Analyse the transportation demand and usage patterns for the building  Calculate the energy consumption in accordance with BS EN ISO 25745 Part 2 or Part 3.
Specify energy efficient features. </t>
  </si>
  <si>
    <t xml:space="preserve">Client engagement to inform design specification. For Labs, ave. design air flow rate is no greater than 0.16m³/s per linear metre. Specification of best practice energy efficiency measures. </t>
  </si>
  <si>
    <t xml:space="preserve">All medical equipment exempt. Procurement of large-scale equipment &amp; sets of electrical equipment (&gt;50) has been informed and selected by LCC analysis for at least two options in accordance with
HTM07-02, Part B, Chapter 1. </t>
  </si>
  <si>
    <t>Site-specific transport assessment and travel plan to be completed by end of Concept Design.
Accessibility Index awards credits. Access to amenities and frequency of public transport secures a greater number of credits.</t>
  </si>
  <si>
    <t>Provision of sustainable transport measures secures credits. This can include electric vehicle charging points, cycle parking and facilities, enhanced amenities.</t>
  </si>
  <si>
    <t>Targeted water reduction through efficient specification of fixtures and fittings. Components to be included as a minimum: WCs, Wash-hand basin taps, Showers, Urinals, Kitchen taps: kitchenette
Clinical areas may be omitted.</t>
  </si>
  <si>
    <t>Specification of pulsed output water meters on the mains supply and sub-meters for high use area, including Staff and public areas, Clinical areas and wards, Letting areas: on the water supply to each tenant unit, Laundries, Main production kitchen, Hydrotherapy pools,
Laboratories, Central sterile supply department (CSSD), hospital sterilisation and disinfection unit (HSDU), pathology, pharmacy, mortuary and any other major process water use, Supplementary supply of water from a cold water tank.</t>
  </si>
  <si>
    <t>Leak detection system that is programmable and can trigger alarm to be specified. Flow control devices specified to regulate flow to WC areas. Does not apply in clinical areas. Flow control not required for short and long term residential accommodation.</t>
  </si>
  <si>
    <t>Identify systems or processes to reduce the relevant water demand (other than those in Wat 01) and establish, through
either good practice design or specification.</t>
  </si>
  <si>
    <t xml:space="preserve">There is currently no referenced benchmark for Healthcare. LCA options appraisal to be delivered during Concept  Design and Technical Design stages for superstructure.
Substructure and hard landscaping options appraisal during Concept Design.
LCA tool must be BREEAM compliant. </t>
  </si>
  <si>
    <t xml:space="preserve">Specify construction products with EPD that achieve a total EPD points score of at least 20, credits award by using Mat 02 methodology calculation. </t>
  </si>
  <si>
    <t>100% of timber and timber-based products used on the project are 'Legal' and 'Sustainable'.
A sustainable procurement plan must be used by the design team to guide specification towards sustainable
construction products, must be in place before Concept Design and follow processes set out in BS ISO 20400:2017.
Credits will be awarded based on volume of material that is responsibly sourced (eg FSS, BES 6001, ISO 14001).</t>
  </si>
  <si>
    <t>Protection measures are incorporated into the building's design and construction to reduce damage to the building’s fabric or materials in case of accidental or malicious damage occurring.
Protection where parking or manoeuvring areas are within 1
metre of the building façade and where delivery areas or routes are within 2 metres of the façade.
Potential malicious damage to building materials and finishes, in public and common areas where
appropriate.
Protecting exposed parts of the building from material degradation.
Key exposed building elements have been designed and specified to limit long and short term degradation due to environmental factors.</t>
  </si>
  <si>
    <t xml:space="preserve">Complete a pre-demolition audit. 
Prepare a compliant Resource Management Plan (RMP). Specify waste reduction benchmarks. Set targets for diversion of resources from landfill.  </t>
  </si>
  <si>
    <t xml:space="preserve">Identify all potential sources of local aggregate uses and types on the project. Calculate the quantity in tonnes used. </t>
  </si>
  <si>
    <t>Conduct a climate change adaptation strategy appraisal to identify the impact of expected extreme weather conditions arising
from climate change on the building over its projected life cycle.</t>
  </si>
  <si>
    <t>At least 75% of the proposed development is on previously occupied land. 
A contaminated land report confirms level of contamination on site and remediation action is taken.</t>
  </si>
  <si>
    <t xml:space="preserve">No refrigerant use - credits awarded by default. 
Electric compressors and systems with ammonia must comply with guidance. All refrigerants used have a global warming potential (GWP) ≤10. Compliant leak detection system is specified. </t>
  </si>
  <si>
    <t>All heating and hot water is supplied by non-combustion systems OR Emissions from all installed combustion plant that provide space heating and domestic hot water do not exceed the levels set.</t>
  </si>
  <si>
    <t xml:space="preserve">Flood Risk Assessment confirms that flood risk for site. Low flood risk awards maximum credits. 
Surface water run-off rates and attenuation measures required to be considered. 
Procedures for mitigating and managing watercourse pollution in place. </t>
  </si>
  <si>
    <t>External lighting strategy has been designed in compliance with Table 2 of the Institution of Lighting Professionals (ILP) Guidance notes for the reduction of obtrusive light, 2011 and can be switched off 2300-0700.</t>
  </si>
  <si>
    <t xml:space="preserve">Innovation credits - must meet exemplary level performance criteria or make application to BRE Global. </t>
  </si>
  <si>
    <t>Glare control strategy adopted. Ave. daylight factor of 2% achieved in staff &amp; public areas &amp; 3% achieved in occupied patient areas &amp; consulting rooms, uniformity ratio of at least 0.3. Ave. &amp; minimum daylight illuminance levels achieved. 95% of relevant spaces have adequate view out. 
Compliance with SLL Code for Lighting &amp; appropriate sections of CIBSE Lighting Guide 7 for internal lighting. 
Compliance with BS 5489-1:2013 and BS EN 12464-2:2014 for external lighting. 
Internal lighting is zoned to allow for adequate  occupant control. Lighting to be in accordance with CIBSE Lighting Guide 5 for teaching, seminar or lecture areas.</t>
  </si>
  <si>
    <t xml:space="preserve">A site-specific indoor air quality plan has been produced and implemented.
The building has been designed to minimise the indoor concentration and recirculation of pollutants, HVAC systems in accordance with BS EN 16798-3:2017 and filters achieve at least SUP 2.
Areas with large or variable occupancy patterns have carbon dioxide sensors installed to adjust provision. 
Naturally vented and mixed mode to be in accordance with CIBSE AM10.
Harmful emissions from construction products minimised through specification of emission limits and testing requirements (TVOCs, formaldehydes and carcinogens).
Post-construction indoor air quality testing carried to confirm compliance. </t>
  </si>
  <si>
    <t xml:space="preserve">Thermal modelling carried out in accordance with CIBSE AM11 at detailed design stage. Full thermal analysis undertaken.
Building is designed to take account of future thermal comfort needs and can adapt as required. 
 Thermal modelling analysis informs the temperature control strategy and the proposed heating and cooling strategies to meet user needs.  </t>
  </si>
  <si>
    <t>Building meets the appropriate acoustic performance standards and testing requirements Sound insulation, Indoor ambient noise level and room acoustics.
Compliance with Section 2 of HTM 08-01: Acoustic design requirements, 2013.  A programme of pre-completion acoustic testing is carried out in accordance with the requirements of Section 7 of HTM 08-01.</t>
  </si>
  <si>
    <t xml:space="preserve">A Suitably Qualified Security Specialist conducts an evidence-based Security needs assessment during or prior to Concept Design to inform the design of the building and development. </t>
  </si>
  <si>
    <t>Provision of dedicated safe pedestrian and cycle access to, from and within the site. 
vehicle delivery access and drop-off areas do not cross or compromise pedestrian or cycle routes. 
Appropriate separation for goods vehicles. Parking and turning areas are designed for simple manoeuvring, avoiding the need for repeated shunting.
An outside space providing building users with an external amenity area.</t>
  </si>
  <si>
    <t>Compliance is monitored against all relevant UK, EU or international legislation
relating to the ecology of the site.
Measures have been implemented that enhance ecological value, which are based on input from the project team and Suitably Qualified Ecologist in collaboration with representative stakeholders and data collated as part of the ‘Determining ecological outcomes’.
credits are awarded based on the change in ecological value occurring as a result of the project.</t>
  </si>
  <si>
    <t xml:space="preserve">Measures have been implemented to manage and maintain ecology throughout the project.
A section on Ecology and Biodiversity has been included as part of the tenant or building owner information supplied, to inform the owner or occupant of local ecological features, value and biodiversity on or near the site.
A Landscape and Ecology Management Plan, or equivalent, has been developed in accordance with BS 42020:2013 Section 11.1 covering at least the first five years after project completion as a minimum. Plan will be updated. </t>
  </si>
  <si>
    <t>no noise-sensitive areas within the assessed building or within 800 m radius 
OR
where there are noise-sensitive areas within 800 m radius of the assessed site, a noise impact assessment compliant with BS 4142:2014 is commissioned.</t>
  </si>
  <si>
    <t>Competent person carries out an outline, entire asset LCC plan at Concept Design with design options appraisals in line with
'Standardised method of life cycle costing for construction procurement' PD 156865: 2008. The elemental LCC plan includes service life, maintenance and operation cost estimates. Study period to be agreed with client, default is 60 years.
component level LCC completed by end of Technical Design, includes envelopes, finishes, services and external spaces. design and specification to minimise life cycle costs and maximise critical value.
Report the capital cost for the building in pounds per square metre of gross internal floor area (£k/m²) as part of the submission to BRE.</t>
  </si>
  <si>
    <t>At the Preparation and Brief and Concept Design stages,  targets are set. Report on opportunities and methods to optimise the use of materials. Report the targets and actual material efficiencies achieved.</t>
  </si>
  <si>
    <t>Dedicated space for the segregation and storage of operational recyclable waste generated. Size, waste streams (including food waste), management of large amounts of operational waste, cleaning  and maintenance requirements all accounted for and designed to support operational needs and accessible to occupants. 
Specified or installed operational waste facilities are compliant with the relevant NHS guidelines</t>
  </si>
  <si>
    <t>Design for disassembly and functional adaptability. 
Conduct a study to explore the ease of disassembly and the functional adaptation potential of different design scenarios by the end of Concept Design and  develop recommendations or solutions.
Update, during Technical Design.
Building adaptability and disassembly guide produced to communicate the characteristics allowing functional adaptability and disassembly to prospective tenants.</t>
  </si>
  <si>
    <t>Priority Themes</t>
  </si>
  <si>
    <t>Gap Analysis</t>
  </si>
  <si>
    <t>Theme</t>
  </si>
  <si>
    <t>Measure</t>
  </si>
  <si>
    <t>Whole life carbon approach</t>
  </si>
  <si>
    <t>Define - net zero operational carbon target</t>
  </si>
  <si>
    <t>Agree client targets and outcomes at Stage 0</t>
  </si>
  <si>
    <t>Detailed delivery approach (design - accuracy of energy simulation models and construction - build detail) - eliminating the performance gap</t>
  </si>
  <si>
    <t>Guidance on renewable energy and preferred solutions - feasibility study and on-site generation</t>
  </si>
  <si>
    <t>Energy models -better robustness, accuracy and details - report ave. carbon content of heat supplied</t>
  </si>
  <si>
    <t xml:space="preserve">Need for client engagement throughout and review and sign-off at key stages
</t>
  </si>
  <si>
    <t>Design - detailed brief, inform and review simulation models, review and inform WLC and LCA reports</t>
  </si>
  <si>
    <t>Construction - verification and quality assurance mechanism, lead designer involvement and direct client reporting</t>
  </si>
  <si>
    <t>Handover - detailed commissioning programme and aftercare package - specialist engagement with design team (lead designer and contractor), engagement with client FM contact</t>
  </si>
  <si>
    <t>PLUS Best Practice approach to reduce embodied carbon - target %age reduction</t>
  </si>
  <si>
    <t>Need for client engagement and early specification of performance target</t>
  </si>
  <si>
    <t>Identify primary actions - pre concept design and with earlier engagement from contractor</t>
  </si>
  <si>
    <t>Building Life Cycle approach</t>
  </si>
  <si>
    <t>Adoption of Best Practice guidance</t>
  </si>
  <si>
    <t xml:space="preserve">Post construction verification </t>
  </si>
  <si>
    <t>Fabric / material performance</t>
  </si>
  <si>
    <t>Minimum performance and efficiency measures</t>
  </si>
  <si>
    <t>Assurance through construction and verification in-use (overall performance)</t>
  </si>
  <si>
    <t>Quality assurance and risk management at design stage - thermal performance calc and monitoring - mould / condensation / energy / health</t>
  </si>
  <si>
    <t>EUI measure</t>
  </si>
  <si>
    <t>Introduction of Energy Use Intensity metric and performance indicators</t>
  </si>
  <si>
    <t>Overall demand, space heating, hot water</t>
  </si>
  <si>
    <t>Maximum heat loss targets</t>
  </si>
  <si>
    <t>Decarbonising heat approach</t>
  </si>
  <si>
    <t>Renewable electricity concepts</t>
  </si>
  <si>
    <t>In-use performance monitoring</t>
  </si>
  <si>
    <t>Disclosure of data - collection, analyse, report, inform</t>
  </si>
  <si>
    <t>Important step in achieving net zero carbon - verification</t>
  </si>
  <si>
    <t>calibrating energy simulation models - mitigating performance gap issues &amp; informing resilience strategies</t>
  </si>
  <si>
    <t>Streamlined sector reporting</t>
  </si>
  <si>
    <t>Sector transparency - data share, learning</t>
  </si>
  <si>
    <t>min. 3 year POE</t>
  </si>
  <si>
    <t>on-going operational environmental impacts - monitor and mitigation</t>
  </si>
  <si>
    <t>Energy
Waste
Pollution
All GHGs</t>
  </si>
  <si>
    <t>Build circular</t>
  </si>
  <si>
    <t>Design and Build circular</t>
  </si>
  <si>
    <t xml:space="preserve">Early stage - agree project vision - establish circular objectives </t>
  </si>
  <si>
    <t>1 Design out waste and pollution
2 Keep products and materials in use
3 Regenerate natural systems</t>
  </si>
  <si>
    <t>Identify key intervention points across every stage of the building lifecycle e.g. structure and skin, services, interior
spaces and settings/furniture.</t>
  </si>
  <si>
    <t>Adoption of most suitable strategy - include metrics</t>
  </si>
  <si>
    <t xml:space="preserve">Adoption of Best Practice guidance </t>
  </si>
  <si>
    <t>Supply chain engagement</t>
  </si>
  <si>
    <t>Post construction verification - analyse and impact</t>
  </si>
  <si>
    <t xml:space="preserve">PLUS post-construction verification </t>
  </si>
  <si>
    <t>Maintenance, budgets, operational cost benefits</t>
  </si>
  <si>
    <t>Resources &amp; Partnerships</t>
  </si>
  <si>
    <t xml:space="preserve">Best Practice guidance </t>
  </si>
  <si>
    <t xml:space="preserve">ZWS / Supply Chain Sustainability School </t>
  </si>
  <si>
    <t>UKGBC, RICS, RIBA</t>
  </si>
  <si>
    <t>Resources</t>
  </si>
  <si>
    <t xml:space="preserve">circular economy resources </t>
  </si>
  <si>
    <t>Education for staff &amp; sign-posting to resources</t>
  </si>
  <si>
    <t>Operate circular - circular business models</t>
  </si>
  <si>
    <t>Management (waste, maintenance)</t>
  </si>
  <si>
    <t>Operational procedures</t>
  </si>
  <si>
    <t>In-use monitoring and reporting</t>
  </si>
  <si>
    <t>analyse</t>
  </si>
  <si>
    <t>lessons learned</t>
  </si>
  <si>
    <t>Demonstrating a reduced consumption of natural resources.</t>
  </si>
  <si>
    <t>Policy and Procurement</t>
  </si>
  <si>
    <t>Governance</t>
  </si>
  <si>
    <t>In-use Verification</t>
  </si>
  <si>
    <t>impact report</t>
  </si>
  <si>
    <t>knowledge share</t>
  </si>
  <si>
    <t>Healthy entrances</t>
  </si>
  <si>
    <t xml:space="preserve">Design and maintenance of entrances </t>
  </si>
  <si>
    <t>Pedestrian traffic, dirt, contamination etc.</t>
  </si>
  <si>
    <t>Cleanable environments</t>
  </si>
  <si>
    <t>Exposed surfaces and material choices</t>
  </si>
  <si>
    <t>In-use consideration - cleaning regime</t>
  </si>
  <si>
    <t>Water quality</t>
  </si>
  <si>
    <t>Testing regime</t>
  </si>
  <si>
    <t xml:space="preserve">In-use monitoring </t>
  </si>
  <si>
    <t>Food consumption</t>
  </si>
  <si>
    <t>Strategic dining designs</t>
  </si>
  <si>
    <t>Social integration</t>
  </si>
  <si>
    <t>Financial wellbeing - quality and cost of food?</t>
  </si>
  <si>
    <t>Interior finishes</t>
  </si>
  <si>
    <t>Colour quality and design</t>
  </si>
  <si>
    <t>Design guides - different functions</t>
  </si>
  <si>
    <t>Light quality</t>
  </si>
  <si>
    <t>Simulating day and night</t>
  </si>
  <si>
    <t>Light quality, control, design guidance</t>
  </si>
  <si>
    <t>Circulation</t>
  </si>
  <si>
    <t>Accessible, safe and visually appealing spaces</t>
  </si>
  <si>
    <t>Intuitive, welcoming</t>
  </si>
  <si>
    <t>Minimise  travel time - complementary spaces</t>
  </si>
  <si>
    <t>Exterior design</t>
  </si>
  <si>
    <t>Integration of active design elements</t>
  </si>
  <si>
    <t>Physical and mental wellbeing benefit</t>
  </si>
  <si>
    <t>Active furnishings</t>
  </si>
  <si>
    <t>Active workstations / standing desks</t>
  </si>
  <si>
    <t>User comfort and productivity</t>
  </si>
  <si>
    <t>Ergonomics</t>
  </si>
  <si>
    <t>Physical and visual</t>
  </si>
  <si>
    <t>Desks, seats, computer work station designs</t>
  </si>
  <si>
    <t>Biophilic design</t>
  </si>
  <si>
    <t>Bringing nature inside</t>
  </si>
  <si>
    <t>Light, space, layout, features</t>
  </si>
  <si>
    <t>Measurement &amp; verification</t>
  </si>
  <si>
    <t>wellbeing - social, physical, mental, financial</t>
  </si>
  <si>
    <t>Themes</t>
  </si>
  <si>
    <t>Priority issues</t>
  </si>
  <si>
    <t>Issue details</t>
  </si>
  <si>
    <t>Metrics</t>
  </si>
  <si>
    <t>Verification</t>
  </si>
  <si>
    <t>Approach (to be included in guide)</t>
  </si>
  <si>
    <t xml:space="preserve">0 - POE learning </t>
  </si>
  <si>
    <t>1 or 2</t>
  </si>
  <si>
    <t>Operational carbon</t>
  </si>
  <si>
    <t>Net zero carbon and EUI benchmark</t>
  </si>
  <si>
    <t>Design stage sign-off, In-use monitoring, extended POE, data disclosure</t>
  </si>
  <si>
    <t>Client brief, minimum performance requirements, common energy metrics,  passive design analysis, robust simulation modelling, energy monitoring and reporting strategy (meters and BMS), quality assurance through construction, detailed client engaged commissioning, standardised operational performance monitoring &amp; planned audits , FM contracts</t>
  </si>
  <si>
    <t>Net zero carbon commitment
min. design perf. Measures
Power efficiency
System efficiency
Heating and hot water</t>
  </si>
  <si>
    <t>Utilise existing data to inform EUI benchmark 
(ref to CIBSE TM46??)
Ref cost here for energy?</t>
  </si>
  <si>
    <t>Availability of operational templates to provide accurate input data - build a data set library for NHSSS</t>
  </si>
  <si>
    <t>Detailed passive design analysis</t>
  </si>
  <si>
    <t xml:space="preserve">Detailed dynamic simulation modelling </t>
  </si>
  <si>
    <t>Demand response</t>
  </si>
  <si>
    <t>Energy strategy:
Renewables 
Low carbon heat
Storage</t>
  </si>
  <si>
    <t>Review DSM before planning:
-Min des perf measures
-EUI
-Operational assumptions
-Internal environmental conditions
-Metering, programme and control</t>
  </si>
  <si>
    <t>Review:
Approve any changes before construction
Inspection - who, how and when</t>
  </si>
  <si>
    <t xml:space="preserve">Quality assurance:
Change control procedure
Inspection reviews
Physical testing </t>
  </si>
  <si>
    <t xml:space="preserve">EPC - Net Zero Carbon
Multi-disciplinary model (asset mngt, maintenance, in-use)
FM constracts - Performance
outcomes based on energy consumption - incentivsed reductoin </t>
  </si>
  <si>
    <t>Model based performance analysis</t>
  </si>
  <si>
    <t xml:space="preserve">
Data Disclosure</t>
  </si>
  <si>
    <t>Embodied carbon</t>
  </si>
  <si>
    <t>Best practice approach to embodied carbon reduction</t>
  </si>
  <si>
    <t>Measurement and reporting…</t>
  </si>
  <si>
    <t>Establish point of reference, performance improvement target, options appraisal, early contractor engagement, Building Life Cycle approach, post construction and in-use verification</t>
  </si>
  <si>
    <t>Refurbish, repurpose, extension or new build.
Tests fits for other possible uses (circular economy). 
Reuse and refurbishment in
preference to demolition and new construction
Fully explore the option of reuse and refurbish over new build</t>
  </si>
  <si>
    <t>Adoption of consistent methodology for WLC analysis
RICS methodology and
IMPACT compliant LCA tool</t>
  </si>
  <si>
    <t>Prioritise EPD and responsible sourcing</t>
  </si>
  <si>
    <t>Comprehensive embodied
carbon reduction strategy
UKGBC - dev brief</t>
  </si>
  <si>
    <t>WLC design analysis and options appraisals - client to build ref database from project information to act as baseline in future</t>
  </si>
  <si>
    <t xml:space="preserve">Baseline carbon budget - use carbon assessments using cost plans to inform </t>
  </si>
  <si>
    <t>Update carbon budget
Inform tender documentation 
Supply chain engagement - viability assessment</t>
  </si>
  <si>
    <t>Construction process - Carbon impacts monitored and reported 
Quality assurance: Scheduled reviews</t>
  </si>
  <si>
    <t>As-built' review and final WLC assessment
Carbon budget comparator
Lessons learned</t>
  </si>
  <si>
    <t>POE - taking account of all WLC impacts</t>
  </si>
  <si>
    <t>Operational water</t>
  </si>
  <si>
    <t>Water efficiency measures, management and reduction strategies</t>
  </si>
  <si>
    <t>Specification of efficient fixtures and fittings, monitoring and controls</t>
  </si>
  <si>
    <t>Water efficiency strategy: 
Reduce, harvest, recycle
Monitoring, controls and leak detection</t>
  </si>
  <si>
    <t>NHSS Water efficiency strategy:
 - Consumption levels: reference NHSS doc or BREEAM
- Remote monitoring, controls and leak detection 
- Procurement: European water label scheme</t>
  </si>
  <si>
    <t xml:space="preserve">
</t>
  </si>
  <si>
    <t>Reducing consumption - 
options appraisals - harvesting of water</t>
  </si>
  <si>
    <t xml:space="preserve">Client review: metering provision  and consumption predictions </t>
  </si>
  <si>
    <t>Full monitoring and programming integration with BMS</t>
  </si>
  <si>
    <t>Quality assurance:
Change control procedure - impact of specification changes</t>
  </si>
  <si>
    <t xml:space="preserve">Programming of systems - client side engagement </t>
  </si>
  <si>
    <t>POE - consumption monitoring, maintenance and management</t>
  </si>
  <si>
    <t>Environmental Impact</t>
  </si>
  <si>
    <t>Development's impact on surrounding communities and environments</t>
  </si>
  <si>
    <t>Design with nature - impact on biodiversity, green space creation / enhancement, water management strategy, impact on local air quality.</t>
  </si>
  <si>
    <t>Multi design stage reviews - Measurement and reporting</t>
  </si>
  <si>
    <t>Stage 0 site appraisal with multi-disciplined team input, understanding potential to unlock site value.</t>
  </si>
  <si>
    <t xml:space="preserve">Commitment to zero negative impact </t>
  </si>
  <si>
    <t>Site and strategic planning appraisals</t>
  </si>
  <si>
    <t>Baseline sustainable landscape assessment</t>
  </si>
  <si>
    <t>added value demonstrated through options appraisals</t>
  </si>
  <si>
    <t xml:space="preserve">Connection with enhanced greenspace
</t>
  </si>
  <si>
    <t>Increase in biodiversity</t>
  </si>
  <si>
    <t>Travel and Transport</t>
  </si>
  <si>
    <t>A 'Mission Zero' for transport</t>
  </si>
  <si>
    <t>More sustainable transport - Provision of greener and cleaner transport choices to help deliver our net zero target.
Active travel - supporting more people to make sustainable travel choices.</t>
  </si>
  <si>
    <t>Measurement and reporting</t>
  </si>
  <si>
    <t>Stage 0 site appraisal prioritising accessibility and safety, inclusive approach for all active and sustainable transport options, desire lines to influence concept designs, community connectivity, intuitive designs</t>
  </si>
  <si>
    <t>Adopt a hierarchy approach that reduces the need to travel, prioritises active travel and integrates more sustainable transport options</t>
  </si>
  <si>
    <t>1 - Reducing the need to travel - digital health
2 - Shared services
3 - Integrated active travel routes
4 - Provision of more sustainable transport options</t>
  </si>
  <si>
    <t xml:space="preserve">
Site appraisals:
Existing infrastructure - active and public transport
New infrastructure - Capacity for full EV fleet (2025 and 2030 target) PLUS visitor
</t>
  </si>
  <si>
    <t xml:space="preserve">Site appraisal - safety, connectivity, access, security
Key stakeholder engagement - 
LA: other complementary public sector ops
</t>
  </si>
  <si>
    <t>Intuitive concept designs - desire lines</t>
  </si>
  <si>
    <t>POE - staff, patient and visitor impact 
strategy impact and efficiency review</t>
  </si>
  <si>
    <t>Designing out waste and pollution</t>
  </si>
  <si>
    <t>Reducing resource consumption</t>
  </si>
  <si>
    <t>Circular approach communicated in client brief</t>
  </si>
  <si>
    <t>disclosure of key building performance metrics prior to planning approval</t>
  </si>
  <si>
    <t>Risk register and review</t>
  </si>
  <si>
    <t>Value</t>
  </si>
  <si>
    <t>Value preservation</t>
  </si>
  <si>
    <t>Keeping resources in use for longer</t>
  </si>
  <si>
    <t>Building and site</t>
  </si>
  <si>
    <t>Regenerate</t>
  </si>
  <si>
    <t>Regenerate natural systems</t>
  </si>
  <si>
    <t>Preservation and enhancement of resources</t>
  </si>
  <si>
    <t>Engagement</t>
  </si>
  <si>
    <t xml:space="preserve">Behaviours and practices that support a circular economy to be increasingly mainstream </t>
  </si>
  <si>
    <t>Engagement with public-facing initiatives to encourage behaviour change</t>
  </si>
  <si>
    <t>Engagement with ZWS, CSIC, SCSSchool, Business in the Community</t>
  </si>
  <si>
    <t>Supply chain</t>
  </si>
  <si>
    <t>Circular supply chains</t>
  </si>
  <si>
    <t>Products designed for swap-outs, remanufacture and replacement, support supply chain development (knowledge and understanding)</t>
  </si>
  <si>
    <t>Circular business models</t>
  </si>
  <si>
    <t>Physical wellness</t>
  </si>
  <si>
    <t>Healthy environments</t>
  </si>
  <si>
    <t xml:space="preserve">Comfortable and healthy internal environments, integration of active design elements </t>
  </si>
  <si>
    <t>Design guide and multi review stages …. Final in-use monitoring and reporting</t>
  </si>
  <si>
    <t xml:space="preserve">User comfort (air qual, temperature, noise, visual), physical activity spaces, exterior active design - well developed green space with purpose, interior fitness circulation, active furnishings  </t>
  </si>
  <si>
    <t>Social wellness</t>
  </si>
  <si>
    <t>Integration and connection with others</t>
  </si>
  <si>
    <t>Designated social spaces, positive interaction</t>
  </si>
  <si>
    <t>Safety and security consideration</t>
  </si>
  <si>
    <t>Mental wellness</t>
  </si>
  <si>
    <t>Integrative design, visual stimulation</t>
  </si>
  <si>
    <t xml:space="preserve">Biophilic design, colour quality, day / night simulation, adaptable spaces, access to enhanced external green spaces </t>
  </si>
  <si>
    <t>Maintenance and management of greenspace - early stage agreement</t>
  </si>
  <si>
    <t>Occupational wellness</t>
  </si>
  <si>
    <t>Enjoyment and appreciation of the work place / surroundings</t>
  </si>
  <si>
    <t>Interaction, respect and ownership for surroundings</t>
  </si>
  <si>
    <t>User satisfaction consultation</t>
  </si>
  <si>
    <t>Economic wellness</t>
  </si>
  <si>
    <t>Access to healthy lifestyle choices</t>
  </si>
  <si>
    <t>Quality, provision and affordability of healthy food and drinks, access to sustainable / active transport, access to physical activity</t>
  </si>
  <si>
    <t>NHSScotland Sustainable Design and Construction Guidance (SDaC) SHTN 02-01  D.02</t>
  </si>
  <si>
    <t>Introduction</t>
  </si>
  <si>
    <t>Board Name</t>
  </si>
  <si>
    <t>Project Name (ID)</t>
  </si>
  <si>
    <t>General Guidance</t>
  </si>
  <si>
    <r>
      <t xml:space="preserve">This interactive matrix is accompanied by the NHSS Sustainable Design and Construction written guidance document and will enable users to </t>
    </r>
    <r>
      <rPr>
        <sz val="12"/>
        <rFont val="Arial"/>
        <family val="2"/>
      </rPr>
      <t>consider</t>
    </r>
    <r>
      <rPr>
        <sz val="12"/>
        <color theme="1"/>
        <rFont val="Arial"/>
        <family val="2"/>
      </rPr>
      <t xml:space="preserve"> all of the issues that are addressed within the guidance document. There is an </t>
    </r>
    <r>
      <rPr>
        <sz val="12"/>
        <rFont val="Arial"/>
        <family val="2"/>
      </rPr>
      <t>interactive element to the matrix</t>
    </r>
    <r>
      <rPr>
        <sz val="12"/>
        <color theme="1"/>
        <rFont val="Arial"/>
        <family val="2"/>
      </rPr>
      <t xml:space="preserve"> allowing users to confirm each of their project’s sustainability aspirations and achievements and offers a means of monitoring the projects progress throughout </t>
    </r>
    <r>
      <rPr>
        <sz val="12"/>
        <rFont val="Arial"/>
        <family val="2"/>
      </rPr>
      <t>each project development stage.</t>
    </r>
    <r>
      <rPr>
        <sz val="12"/>
        <color theme="1"/>
        <rFont val="Arial"/>
        <family val="2"/>
      </rPr>
      <t xml:space="preserve"> This matrix is designed to support self-assessment, however assessment will also be facilitated by the Property &amp; Architecture team at all relevant and key stages.</t>
    </r>
  </si>
  <si>
    <r>
      <t xml:space="preserve">The matrix should be at the very start of every project and updated during key review stages. Each of the four review stages are clearly highlighted within the matrix and have been scheduled to coincide with pre-planning, pre- construction, pre-occupation and during the in use (Post Occupancy Evaluation - POE) phase of the project life cycle stages. A summary of performance should be provided against each stage in the </t>
    </r>
    <r>
      <rPr>
        <sz val="12"/>
        <rFont val="Arial"/>
        <family val="2"/>
      </rPr>
      <t xml:space="preserve">Performance Review Stages tab and </t>
    </r>
    <r>
      <rPr>
        <sz val="12"/>
        <color theme="1"/>
        <rFont val="Arial"/>
        <family val="2"/>
      </rPr>
      <t xml:space="preserve">it is </t>
    </r>
    <r>
      <rPr>
        <sz val="12"/>
        <rFont val="Arial"/>
        <family val="2"/>
      </rPr>
      <t>also</t>
    </r>
    <r>
      <rPr>
        <sz val="12"/>
        <color rgb="FFC00000"/>
        <rFont val="Arial"/>
        <family val="2"/>
      </rPr>
      <t xml:space="preserve"> </t>
    </r>
    <r>
      <rPr>
        <sz val="12"/>
        <color theme="1"/>
        <rFont val="Arial"/>
        <family val="2"/>
      </rPr>
      <t xml:space="preserve">important to capture the person who has been assigned lead responsibility for considering each of the items listed.  </t>
    </r>
  </si>
  <si>
    <r>
      <t>The guidance is presented</t>
    </r>
    <r>
      <rPr>
        <sz val="12"/>
        <rFont val="Arial"/>
        <family val="2"/>
      </rPr>
      <t xml:space="preserve"> in such a way that it aims</t>
    </r>
    <r>
      <rPr>
        <sz val="12"/>
        <color theme="1"/>
        <rFont val="Arial"/>
        <family val="2"/>
      </rPr>
      <t xml:space="preserve"> to correspond to the most appropriate SCIM stage / RIBA plan of work, aiming to prompt actions that will support the project in successfully realising each performance outcome.  </t>
    </r>
  </si>
  <si>
    <r>
      <t>Each of the three sustainability themes (Wellbeing, Circularity and Climate Change) and corresponding</t>
    </r>
    <r>
      <rPr>
        <sz val="12"/>
        <rFont val="Arial"/>
        <family val="2"/>
      </rPr>
      <t xml:space="preserve"> issues</t>
    </r>
    <r>
      <rPr>
        <sz val="12"/>
        <color theme="1"/>
        <rFont val="Arial"/>
        <family val="2"/>
      </rPr>
      <t xml:space="preserve"> are listed within the matrix. Users have the option to record whether or not the project is successfully addressing each issue by recording progress against each of the action at the appropriate project stage.
The following options are available for the user to select for each individual issue:</t>
    </r>
  </si>
  <si>
    <r>
      <t xml:space="preserve">N/A - This issue is not considered applicable for this project; </t>
    </r>
    <r>
      <rPr>
        <b/>
        <sz val="12"/>
        <color theme="1"/>
        <rFont val="Arial"/>
        <family val="2"/>
      </rPr>
      <t xml:space="preserve">
</t>
    </r>
    <r>
      <rPr>
        <sz val="12"/>
        <color theme="1"/>
        <rFont val="Arial"/>
        <family val="2"/>
      </rPr>
      <t>0 - Consideration of this issue has not yet started for this project;
1 - Is applicable and the client and / or team are in the very early stages of considering this issue;
2 - Is applicable and the client and / or team has established an approach for addressing this issue;
3 - Is applicable and the client and / or team has broadly addressed the requirements of this issue; or
4 - Is applicable and the client and / or team has addressed all requirements of this issue, but for minor elements.</t>
    </r>
  </si>
  <si>
    <t xml:space="preserve">Users are expected to confirm their response within the corresponding performance review stage for each issue - this will include the presentation of required information as described within the written guidance document.   </t>
  </si>
  <si>
    <t xml:space="preserve">A visual performance summary has been provided on the Performance Summary tab of this document. This can be used to set aspirations for each project and track performance as each project stage develops.   </t>
  </si>
  <si>
    <t>The themes and corresponding issues included within the matrix are summarised below:</t>
  </si>
  <si>
    <r>
      <t>The wellbeing theme promotes the design and operation of an estate that is considerate to and prioritises the wellbeing of users</t>
    </r>
    <r>
      <rPr>
        <b/>
        <sz val="12"/>
        <color rgb="FFC00000"/>
        <rFont val="Arial"/>
        <family val="2"/>
      </rPr>
      <t xml:space="preserve">. </t>
    </r>
    <r>
      <rPr>
        <sz val="12"/>
        <rFont val="Arial"/>
        <family val="2"/>
      </rPr>
      <t>This should be achieved through</t>
    </r>
    <r>
      <rPr>
        <b/>
        <sz val="12"/>
        <color rgb="FFC00000"/>
        <rFont val="Arial"/>
        <family val="2"/>
      </rPr>
      <t xml:space="preserve"> </t>
    </r>
    <r>
      <rPr>
        <sz val="12"/>
        <color theme="1"/>
        <rFont val="Arial"/>
        <family val="2"/>
      </rPr>
      <t>the creation of comfortable, inclusive and healthy places. 
These include:</t>
    </r>
  </si>
  <si>
    <r>
      <rPr>
        <b/>
        <sz val="12"/>
        <rFont val="Arial"/>
        <family val="2"/>
      </rPr>
      <t>W1: Healthy Places - Total Wellbeing</t>
    </r>
    <r>
      <rPr>
        <sz val="12"/>
        <rFont val="Arial"/>
        <family val="2"/>
      </rPr>
      <t xml:space="preserve">
Social, Physical, Mental, Occupational, Economic Wellbeing
Place-Making
Quality of Outdoor Space</t>
    </r>
  </si>
  <si>
    <r>
      <rPr>
        <b/>
        <sz val="12"/>
        <color theme="1"/>
        <rFont val="Arial"/>
        <family val="2"/>
      </rPr>
      <t>W2:  Indoor Environmental Quality</t>
    </r>
    <r>
      <rPr>
        <sz val="12"/>
        <color theme="1"/>
        <rFont val="Arial"/>
        <family val="2"/>
      </rPr>
      <t xml:space="preserve">
Thermal Comfort
Indoor Air Quality
Air Pollutants
Sound Levels
Light Levels
Functional Space
Controls</t>
    </r>
  </si>
  <si>
    <t>Issues under the circularity theme focus on establishing practices that support a more circular economy by aiming to eliminate waste and extract maximum value from resources. 
This includes:</t>
  </si>
  <si>
    <r>
      <rPr>
        <b/>
        <sz val="12"/>
        <color theme="1"/>
        <rFont val="Arial"/>
        <family val="2"/>
      </rPr>
      <t>CE1: Circular Design and Construction Practices</t>
    </r>
    <r>
      <rPr>
        <sz val="12"/>
        <color theme="1"/>
        <rFont val="Arial"/>
        <family val="2"/>
      </rPr>
      <t xml:space="preserve">
Designing out Waste and Pollution
Keeping Products and Materials In Use
Regenerating Natural Systems
Circular Procurement and Supply Chains</t>
    </r>
  </si>
  <si>
    <t>Issues under the climate change theme seek to enable the delivery of a sustainable and resilient estate that effectively manages climate and ecological risk. 
These include:</t>
  </si>
  <si>
    <t xml:space="preserve">CC1:  Operational Emissions 
CC2:  Embodied Carbon 
CC3:  Water Consumption 
CC4:  Environmental Security 
CC5:  Active Travel and Sustainable Transport </t>
  </si>
  <si>
    <r>
      <t xml:space="preserve">There is also an overarching theme ‘Optimising Operational Performance’. This theme aims to govern all projects delivered by all NHSS Boards and signposts to NHSS Soft Landings and Post Occupancy Evaluation requirement and it is expected that all projects will aim to address the requirements of this overarching theme. 
Further guidance on all themes, issues and associated actions is provided </t>
    </r>
    <r>
      <rPr>
        <sz val="12"/>
        <rFont val="Arial"/>
        <family val="2"/>
      </rPr>
      <t>within the Guidance Document SHTN 02-01.</t>
    </r>
  </si>
  <si>
    <t>NHSScotland Sustainable Design and Construction Guidance - Performance Review Stages</t>
  </si>
  <si>
    <t>IA / early OBC</t>
  </si>
  <si>
    <t>OBC</t>
  </si>
  <si>
    <t>FBC</t>
  </si>
  <si>
    <t>POE</t>
  </si>
  <si>
    <t>Performance review stage:</t>
  </si>
  <si>
    <t>Pre-Option / Site Selection / Master Planning</t>
  </si>
  <si>
    <t>Performance summary</t>
  </si>
  <si>
    <t>Pre-planning</t>
  </si>
  <si>
    <t>Pre-construction</t>
  </si>
  <si>
    <t>Handover / Post-occupation</t>
  </si>
  <si>
    <t>Owner / Lead responsibility</t>
  </si>
  <si>
    <t xml:space="preserve">Update evaluation matrix to coincide with the completion of the (IA) Early OBC stage. </t>
  </si>
  <si>
    <t>Update evaluation matrix to coincide with the completion of the Final OBC stage.</t>
  </si>
  <si>
    <t>Update evaluation matrix and report any changes at Final FBC stage.</t>
  </si>
  <si>
    <t>Update evaluation matrix and report any changes at pre handover stage.</t>
  </si>
  <si>
    <t>W1: 
Healthy Places -Total wellbeing</t>
  </si>
  <si>
    <t>Confirmation that Place Standard, AEDET &amp; NDAP has been adopted.</t>
  </si>
  <si>
    <t>Confirmation that stakeholder engagement has continued and feedback has influenced final design choices.</t>
  </si>
  <si>
    <t>Place standard, AEDET &amp; NDAP outcome summary, highlighting benefits of final design.</t>
  </si>
  <si>
    <t>Confirmation that a holistic wellbeing strategy is in place and is reflected within the  option assessment  / site selection (provide examples).</t>
  </si>
  <si>
    <t>Confirmation that a holistic wellbeing strategy is in place and is reflected within the design (provide examples).</t>
  </si>
  <si>
    <t>Summary of contribution / impact design is expected to have on each of the five wellbeing issues.</t>
  </si>
  <si>
    <t>Confirmation that wellbeing benefits of the building have been communicated to end users during handover and occupation stage.</t>
  </si>
  <si>
    <t>W2: 
Indoor environmental quality</t>
  </si>
  <si>
    <t xml:space="preserve">Confirm proposed Internal Environmental Quality (IEG) Strategy, covering.
</t>
  </si>
  <si>
    <t>Confirmation of detailed modelling to reflect end use and IEQ in use predictions.</t>
  </si>
  <si>
    <t>Confirmation that detailed simulation reports represent the  'as built' building and that these are made available to client.</t>
  </si>
  <si>
    <t xml:space="preserve">Confirmation capacity &amp; expansion modelling for key functions indoors and outdoors, e.g. patient views &amp; access to nature, undertaken and influenced  option  / site selection. </t>
  </si>
  <si>
    <t>Detailed thermal comfort analysis demonstrates no significant overheating risk. 
Confirm CIBSE TM52 and / or CIBSE TM 59 compliance.</t>
  </si>
  <si>
    <t>Confirmation modelling / assessment of natural ventilation &amp; daylight  quality and views from key occupied spaces,  influenced option / site selection e.g. climate based daylight, CIBSE TM52.</t>
  </si>
  <si>
    <t>Results of climate based daylight modelling confirm quality and provision of daylight and visual comfort levels for all occupied spaces.</t>
  </si>
  <si>
    <t xml:space="preserve">Results of climate based daylight modelling confirm quality and provision of daylight and visual comfort levels for all occupied spaces.
</t>
  </si>
  <si>
    <t xml:space="preserve">Results of climate based daylight modelling confirm quality and provision of daylight and visual comfort levels for all occupied spaces:
</t>
  </si>
  <si>
    <t xml:space="preserve">Confirmation acoustic assessment   influenced option / site selection e.g.  SHTM 08-01 or pre-agreed alternative. </t>
  </si>
  <si>
    <t xml:space="preserve">Confirmation acoustician has advised on noise issues and design is in accordance with recommendations. 
Confirm SHTM08-01 or alternative pre-approved acoustic standard.  </t>
  </si>
  <si>
    <t>Confirmation acoustician has advised on noise issues and design is in accordance with recommendations. 
Confirm SHTM08-01  or alternative pre-approved acoustic standard.</t>
  </si>
  <si>
    <t xml:space="preserve">Confirmation acoustician has advised on noise issues and design is in accordance with recommendations. 
Confirm SHTM08-01  or alternative pre-approved acoustic standard  </t>
  </si>
  <si>
    <t>Confirmation appropriate pollutants,  air,  water &amp; land quality assessments influenced option / site selection e.g. Estates, Authorising Persons, SEPA.</t>
  </si>
  <si>
    <t>Confirmation indoor air quality strategy is designed to achieve CO2 levels of &lt;900ppm for relevant occupied spaces.</t>
  </si>
  <si>
    <r>
      <t>Confirmation indoor air quality strategy is designed to achieve CO</t>
    </r>
    <r>
      <rPr>
        <vertAlign val="subscript"/>
        <sz val="12"/>
        <color theme="1"/>
        <rFont val="Arial"/>
        <family val="2"/>
      </rPr>
      <t>2</t>
    </r>
    <r>
      <rPr>
        <sz val="12"/>
        <color theme="1"/>
        <rFont val="Arial"/>
        <family val="2"/>
      </rPr>
      <t xml:space="preserve"> levels of &lt;900ppm for relevant occupied spaces.</t>
    </r>
  </si>
  <si>
    <r>
      <t>Confirmation indoor air quality strategy is designed to achieve CO</t>
    </r>
    <r>
      <rPr>
        <vertAlign val="subscript"/>
        <sz val="12"/>
        <color theme="1"/>
        <rFont val="Arial"/>
        <family val="2"/>
      </rPr>
      <t>2</t>
    </r>
    <r>
      <rPr>
        <sz val="12"/>
        <color theme="1"/>
        <rFont val="Arial"/>
        <family val="2"/>
      </rPr>
      <t xml:space="preserve"> levels of &lt;900ppm for relevant occupied spaces. </t>
    </r>
  </si>
  <si>
    <t>Confirmation HAI SCRIBE influenced option assessment / site selection.</t>
  </si>
  <si>
    <t>Confirmation of TVOCs (&lt;0.3mg/m3) and Formaldehyde (&lt;0.1mg/m3) levels - to be achieved through the specification of natural / low emission materials.</t>
  </si>
  <si>
    <r>
      <t>Confirmation of TVOCs (&lt;0.3mg/m</t>
    </r>
    <r>
      <rPr>
        <vertAlign val="superscript"/>
        <sz val="12"/>
        <color theme="1"/>
        <rFont val="Arial"/>
        <family val="2"/>
      </rPr>
      <t>3</t>
    </r>
    <r>
      <rPr>
        <sz val="12"/>
        <color theme="1"/>
        <rFont val="Arial"/>
        <family val="2"/>
      </rPr>
      <t>) and Formaldehyde (&lt;0.1mg/m</t>
    </r>
    <r>
      <rPr>
        <vertAlign val="superscript"/>
        <sz val="12"/>
        <color theme="1"/>
        <rFont val="Arial"/>
        <family val="2"/>
      </rPr>
      <t>3</t>
    </r>
    <r>
      <rPr>
        <sz val="12"/>
        <color theme="1"/>
        <rFont val="Arial"/>
        <family val="2"/>
      </rPr>
      <t>) levels - to be achieved through the specification of natural / low emission materials.</t>
    </r>
  </si>
  <si>
    <t>Confirmation current and future community impact and equalities  assessment influenced option assessment / site selection.</t>
  </si>
  <si>
    <t>Confirmation that the design has considered impact of movement of air, dispersion of odour and air pollutants and proposes suitable indoor air quality strategy.</t>
  </si>
  <si>
    <t>Confirmation that the design has considered impact of movement of air, dispersion of odour and air pollutants and proposes suitable indoor air quality strategy:</t>
  </si>
  <si>
    <t xml:space="preserve">Update evaluation matrix to coincide with the completion of the Final OBC stage. </t>
  </si>
  <si>
    <t>Update evaluation matrix and report any changes  at Final FBC stage.</t>
  </si>
  <si>
    <t>CE:  Circular design and construction practices</t>
  </si>
  <si>
    <t>Confirmation circularity  assessment influenced option appraisal / site selection.</t>
  </si>
  <si>
    <t>Confirmation of proposed strategies and actions for designing out waste.</t>
  </si>
  <si>
    <t>Confirmation of resource management approach and metrics for construction stage.</t>
  </si>
  <si>
    <r>
      <t>Confirmation of volume of waste generated (tonnes / m</t>
    </r>
    <r>
      <rPr>
        <vertAlign val="superscript"/>
        <sz val="12"/>
        <color theme="1"/>
        <rFont val="Arial"/>
        <family val="2"/>
      </rPr>
      <t>3</t>
    </r>
    <r>
      <rPr>
        <sz val="12"/>
        <color theme="1"/>
        <rFont val="Arial"/>
        <family val="2"/>
      </rPr>
      <t xml:space="preserve">) and diversion of non-hazardous waste from landfill (%). </t>
    </r>
  </si>
  <si>
    <t xml:space="preserve">Confirmation that use &amp; lifetimes of key current and proposed resource elements are assessed &amp; optimised, both in preferred option / site selection. </t>
  </si>
  <si>
    <t>Confirmation of targeted resource efficiency / waste reduction benchmarks, levels of recycled materials, recyclable material and responsibly sourced products.</t>
  </si>
  <si>
    <t>Confirm project team have undertaken a level of viability testing via supply chain engagement routes.</t>
  </si>
  <si>
    <t>Summary of benefits as a result of applying circular design and construction principles, including any cost benefits and levels of recycled and recyclable materials (%age).</t>
  </si>
  <si>
    <t>Update evaluation matrix and report any changes at  Final FBC stage'</t>
  </si>
  <si>
    <t>Update evaluation matrix and report any changes at pre handover stage</t>
  </si>
  <si>
    <t>CC1: Operational emissions</t>
  </si>
  <si>
    <r>
      <t>Confirmation that Net Zero aspiration (or negative operational GHG  tCO</t>
    </r>
    <r>
      <rPr>
        <vertAlign val="subscript"/>
        <sz val="12"/>
        <color theme="1"/>
        <rFont val="Arial"/>
        <family val="2"/>
      </rPr>
      <t>2</t>
    </r>
    <r>
      <rPr>
        <sz val="12"/>
        <color theme="1"/>
        <rFont val="Arial"/>
        <family val="2"/>
      </rPr>
      <t>e) assessed and influenced option appraisal / site selection.</t>
    </r>
  </si>
  <si>
    <r>
      <rPr>
        <sz val="12"/>
        <color rgb="FF000000"/>
        <rFont val="Arial"/>
      </rPr>
      <t>Net Zero aspiration (targeting net zero or negative operational GHG emissions, reported as tCO</t>
    </r>
    <r>
      <rPr>
        <vertAlign val="subscript"/>
        <sz val="12"/>
        <color rgb="FF000000"/>
        <rFont val="Arial"/>
      </rPr>
      <t>2</t>
    </r>
    <r>
      <rPr>
        <sz val="12"/>
        <color rgb="FF000000"/>
        <rFont val="Arial"/>
      </rPr>
      <t xml:space="preserve">e). </t>
    </r>
  </si>
  <si>
    <t>Net Zero status.</t>
  </si>
  <si>
    <r>
      <t>Confirmation that EUI prediction (kWh/m</t>
    </r>
    <r>
      <rPr>
        <vertAlign val="superscript"/>
        <sz val="12"/>
        <color theme="1"/>
        <rFont val="Arial"/>
        <family val="2"/>
      </rPr>
      <t>2</t>
    </r>
    <r>
      <rPr>
        <sz val="12"/>
        <color theme="1"/>
        <rFont val="Arial"/>
        <family val="2"/>
      </rPr>
      <t xml:space="preserve">/yr) assessed and influenced option appraisal / site selection. </t>
    </r>
  </si>
  <si>
    <r>
      <t>EUI prediction (kWh/m</t>
    </r>
    <r>
      <rPr>
        <vertAlign val="superscript"/>
        <sz val="12"/>
        <color theme="1"/>
        <rFont val="Arial"/>
        <family val="2"/>
      </rPr>
      <t>2</t>
    </r>
    <r>
      <rPr>
        <sz val="12"/>
        <color theme="1"/>
        <rFont val="Arial"/>
        <family val="2"/>
      </rPr>
      <t>/yr).</t>
    </r>
  </si>
  <si>
    <t>EUI prediction.</t>
  </si>
  <si>
    <t>EUI prediction: 
Client in receipt of copy of the 'as built' BRUKL / Section 6 / EPC. 
Client in receipt of operational energy model / ‘digital twin’.</t>
  </si>
  <si>
    <t xml:space="preserve">CC2: Embodied carbon </t>
  </si>
  <si>
    <r>
      <t>Confirm embodied carbon  (kgCO</t>
    </r>
    <r>
      <rPr>
        <vertAlign val="subscript"/>
        <sz val="12"/>
        <color theme="1"/>
        <rFont val="Arial"/>
        <family val="2"/>
      </rPr>
      <t>2</t>
    </r>
    <r>
      <rPr>
        <sz val="12"/>
        <color theme="1"/>
        <rFont val="Arial"/>
        <family val="2"/>
      </rPr>
      <t>e/ m</t>
    </r>
    <r>
      <rPr>
        <vertAlign val="superscript"/>
        <sz val="12"/>
        <color theme="1"/>
        <rFont val="Arial"/>
        <family val="2"/>
      </rPr>
      <t>2</t>
    </r>
    <r>
      <rPr>
        <sz val="12"/>
        <color theme="1"/>
        <rFont val="Arial"/>
        <family val="2"/>
      </rPr>
      <t>) assessed and influenced option assessment / site selection.</t>
    </r>
  </si>
  <si>
    <r>
      <t>Confirm embodied carbon baseline (kgCO</t>
    </r>
    <r>
      <rPr>
        <vertAlign val="subscript"/>
        <sz val="12"/>
        <color theme="1"/>
        <rFont val="Arial"/>
        <family val="2"/>
      </rPr>
      <t>2</t>
    </r>
    <r>
      <rPr>
        <sz val="12"/>
        <color theme="1"/>
        <rFont val="Arial"/>
        <family val="2"/>
      </rPr>
      <t>e/m</t>
    </r>
    <r>
      <rPr>
        <vertAlign val="superscript"/>
        <sz val="12"/>
        <color theme="1"/>
        <rFont val="Arial"/>
        <family val="2"/>
      </rPr>
      <t>2</t>
    </r>
    <r>
      <rPr>
        <sz val="12"/>
        <color theme="1"/>
        <rFont val="Arial"/>
        <family val="2"/>
      </rPr>
      <t>).</t>
    </r>
  </si>
  <si>
    <r>
      <t>Confirm embodied carbon  target (kgCO</t>
    </r>
    <r>
      <rPr>
        <vertAlign val="subscript"/>
        <sz val="12"/>
        <color theme="1"/>
        <rFont val="Arial"/>
        <family val="2"/>
      </rPr>
      <t>2</t>
    </r>
    <r>
      <rPr>
        <sz val="12"/>
        <color theme="1"/>
        <rFont val="Arial"/>
        <family val="2"/>
      </rPr>
      <t>e/m</t>
    </r>
    <r>
      <rPr>
        <vertAlign val="superscript"/>
        <sz val="12"/>
        <color theme="1"/>
        <rFont val="Arial"/>
        <family val="2"/>
      </rPr>
      <t>2</t>
    </r>
    <r>
      <rPr>
        <sz val="12"/>
        <color theme="1"/>
        <rFont val="Arial"/>
        <family val="2"/>
      </rPr>
      <t>).</t>
    </r>
  </si>
  <si>
    <r>
      <t>Confirm embodied carbon  (kgCO</t>
    </r>
    <r>
      <rPr>
        <vertAlign val="subscript"/>
        <sz val="12"/>
        <color theme="1"/>
        <rFont val="Arial"/>
        <family val="2"/>
      </rPr>
      <t>2</t>
    </r>
    <r>
      <rPr>
        <sz val="12"/>
        <color theme="1"/>
        <rFont val="Arial"/>
        <family val="2"/>
      </rPr>
      <t>e/m</t>
    </r>
    <r>
      <rPr>
        <vertAlign val="superscript"/>
        <sz val="12"/>
        <color theme="1"/>
        <rFont val="Arial"/>
        <family val="2"/>
      </rPr>
      <t>2</t>
    </r>
    <r>
      <rPr>
        <sz val="12"/>
        <color theme="1"/>
        <rFont val="Arial"/>
        <family val="2"/>
      </rPr>
      <t>).</t>
    </r>
  </si>
  <si>
    <t>Confirm whole life carbon assessed and influenced option / site selection.</t>
  </si>
  <si>
    <t>Confirm Whole Life Carbon objectives.</t>
  </si>
  <si>
    <t>Confirm Whole Life Carbon objectives have been met.</t>
  </si>
  <si>
    <t>CC3: Water consumption</t>
  </si>
  <si>
    <t>Confirm water safety assessed and influenced option / site selection.</t>
  </si>
  <si>
    <t>Confirm metering strategy, specification and location of water sub-meters.</t>
  </si>
  <si>
    <t xml:space="preserve">Confirmation of pulsed output sub-meters and / or level of compatibility with BMS. </t>
  </si>
  <si>
    <t>Confirmation all sub-metring as been fully commissioned and programmed to work with BMS.</t>
  </si>
  <si>
    <t xml:space="preserve">Confirm water consumption &amp; efficiency assessed and influenced option / site selection. </t>
  </si>
  <si>
    <t>Confirm specification of water leak detection system for site and boundary.</t>
  </si>
  <si>
    <t xml:space="preserve">Confirmation of leak detection system and level of  compatibility with BMS. </t>
  </si>
  <si>
    <t>Confirmation a leak detection system is fully programmed (confirmation of pre-set values) and commissioned to work with BMS.</t>
  </si>
  <si>
    <t>Confirm communinty water impact e.g. flood, SUDS, pollution; assessed and influenced option / site selection.</t>
  </si>
  <si>
    <t>Confirm specification of water efficiency strategy.</t>
  </si>
  <si>
    <t>Confirmation of reduced levels of water consumption.</t>
  </si>
  <si>
    <t>Confirmation installed features, appliances, fixtures and fittings support a reduction in water consumption levels.</t>
  </si>
  <si>
    <t>CC4: Environmental security</t>
  </si>
  <si>
    <t>Confirm Green Space Factor assessed and influenced option / site selection.</t>
  </si>
  <si>
    <t>Confirm design is targeting Green Space Factor of at least 0.4.</t>
  </si>
  <si>
    <t>Confirmation of targeted Green Space Factor and delivery of valued greenspace.</t>
  </si>
  <si>
    <t>Confirmation of Green Space Factor.</t>
  </si>
  <si>
    <t>Confirm net biodiversity assessed and influenced option / site selection.</t>
  </si>
  <si>
    <t>Confirm design is proposing to support a net biodiversity gain.</t>
  </si>
  <si>
    <t>Details of proposed biodiversity maintenance strategy.</t>
  </si>
  <si>
    <t>Confirmation of net biodiversity gain (details and value).</t>
  </si>
  <si>
    <t xml:space="preserve">Confirm site flood risk level and proposed water management assessed and influenced option / site selection. </t>
  </si>
  <si>
    <t>Confirmation of site flood risk level and proposed water management.</t>
  </si>
  <si>
    <t>Confirmation of responsible surface water management strategy.</t>
  </si>
  <si>
    <t>Confirmation of peak rate surface water improvement run-off and run-off volume and climate change allowance.</t>
  </si>
  <si>
    <t xml:space="preserve">Confirm pollution, e.g. air, water, land, light, noise; assessed and influenced option / site selection. </t>
  </si>
  <si>
    <t>Confirm specification of pollution control / mitigation strategy (water, air, noise etc.).</t>
  </si>
  <si>
    <t>Confirmation of expected site wide management and maintenance requirements.</t>
  </si>
  <si>
    <t>Confirm development has been designed to have zero negative impact to local pollution levels (water, air, noise etc.).</t>
  </si>
  <si>
    <t>Confirm equality &amp; community impact e.g. place-making, heritage, mass, orientation, inclusive design; assessed and influenced option / site selection.</t>
  </si>
  <si>
    <t>Confirm site optimisation strategy (layout, orientation, inclusive design).</t>
  </si>
  <si>
    <t>Confirmation that site optimisation strategy has been designed to support performance outcomes.</t>
  </si>
  <si>
    <t>Confirm range of benefits that the site optimisation strategy is intended to support.</t>
  </si>
  <si>
    <t>CC5: 
Active and sustainable transport</t>
  </si>
  <si>
    <t>Confirm active travel and sustainable transport potential assessed and influenced option / site selection.</t>
  </si>
  <si>
    <t>Confirm active travel and sustainable transport strategy proposed for development and targeted behavioural shift.</t>
  </si>
  <si>
    <t>Confirmation that the proposed design embraces the Places for Everyone principles.</t>
  </si>
  <si>
    <t>Client in receipt of site-specific Travel Plan.</t>
  </si>
  <si>
    <t>Notes and Actions</t>
  </si>
  <si>
    <t>Reference</t>
  </si>
  <si>
    <t>Actions</t>
  </si>
  <si>
    <t>By Date</t>
  </si>
  <si>
    <t>Owner /Lead responsible</t>
  </si>
  <si>
    <t>Key Stakeholders Engaged</t>
  </si>
  <si>
    <t>Completed</t>
  </si>
  <si>
    <t>W1  Healthy Places - Total Wellbeing</t>
  </si>
  <si>
    <t>W1.1</t>
  </si>
  <si>
    <t>Strategic priorities</t>
  </si>
  <si>
    <t>W1.2</t>
  </si>
  <si>
    <t>Total wellbeing</t>
  </si>
  <si>
    <t>W1.3</t>
  </si>
  <si>
    <t>Holistic approach to wellbeing</t>
  </si>
  <si>
    <t>W1.4</t>
  </si>
  <si>
    <t>Integrated approach</t>
  </si>
  <si>
    <t>W1.5</t>
  </si>
  <si>
    <t>Approve final specifications</t>
  </si>
  <si>
    <t>W1.6</t>
  </si>
  <si>
    <t>On-going engagement</t>
  </si>
  <si>
    <t>W1.7</t>
  </si>
  <si>
    <t>W1.8</t>
  </si>
  <si>
    <t>Structured POE programme</t>
  </si>
  <si>
    <t>W2  Wellbeing IEQ</t>
  </si>
  <si>
    <t>W2.1</t>
  </si>
  <si>
    <t>W2.2</t>
  </si>
  <si>
    <t>Indoor Environmental Quality</t>
  </si>
  <si>
    <t>W2.3</t>
  </si>
  <si>
    <t>Comfort analysis</t>
  </si>
  <si>
    <t>W2.4</t>
  </si>
  <si>
    <t>Monitoring indoor environments</t>
  </si>
  <si>
    <t>W2.5</t>
  </si>
  <si>
    <t>Modelling and change control</t>
  </si>
  <si>
    <t>W2.6</t>
  </si>
  <si>
    <t>Acoustics testing &amp; inspection</t>
  </si>
  <si>
    <t>W2.7</t>
  </si>
  <si>
    <t>W2.8</t>
  </si>
  <si>
    <t>CE Circularity</t>
  </si>
  <si>
    <t>CE1.1</t>
  </si>
  <si>
    <t>CE1.2</t>
  </si>
  <si>
    <t>Zero waste solutions</t>
  </si>
  <si>
    <t>CE1.3</t>
  </si>
  <si>
    <t>Option / Site assessment &amp; strategy</t>
  </si>
  <si>
    <t>CE1.4</t>
  </si>
  <si>
    <t>CE1.5</t>
  </si>
  <si>
    <t>Technical update &amp; contracts</t>
  </si>
  <si>
    <t>CE1.6</t>
  </si>
  <si>
    <t>CE1.7</t>
  </si>
  <si>
    <t>Lessons &amp; measuring success</t>
  </si>
  <si>
    <t>CE1.8</t>
  </si>
  <si>
    <t>Structured POE</t>
  </si>
  <si>
    <t>CC1 Operational GHG</t>
  </si>
  <si>
    <t>CC1.1</t>
  </si>
  <si>
    <t>CC1.2</t>
  </si>
  <si>
    <t>Net zero</t>
  </si>
  <si>
    <t>CC1.3</t>
  </si>
  <si>
    <t>Passive design analysis</t>
  </si>
  <si>
    <t>CC1.4</t>
  </si>
  <si>
    <t>Performance review workshop</t>
  </si>
  <si>
    <t>CC1.5</t>
  </si>
  <si>
    <t>Quality &amp; Change control</t>
  </si>
  <si>
    <t>CC1.6</t>
  </si>
  <si>
    <t>Quality monitoring</t>
  </si>
  <si>
    <t>CC1.7</t>
  </si>
  <si>
    <t xml:space="preserve">Commissioning, training &amp; aftercare </t>
  </si>
  <si>
    <t>CC1.8</t>
  </si>
  <si>
    <t xml:space="preserve">Structured POE </t>
  </si>
  <si>
    <t>CC2 Embodied Carbon</t>
  </si>
  <si>
    <t>CC2.1</t>
  </si>
  <si>
    <t>CC2.2</t>
  </si>
  <si>
    <t>Life Cycle Assessment</t>
  </si>
  <si>
    <t>CC2.3</t>
  </si>
  <si>
    <t>CC2.4</t>
  </si>
  <si>
    <t>Reporting and updates</t>
  </si>
  <si>
    <t>CC2.5</t>
  </si>
  <si>
    <t>Communication and engagement</t>
  </si>
  <si>
    <t>CC2.6</t>
  </si>
  <si>
    <t>Monitoring and reporting</t>
  </si>
  <si>
    <t>CC2.7</t>
  </si>
  <si>
    <t>Final reporting</t>
  </si>
  <si>
    <t>CC2.8</t>
  </si>
  <si>
    <t>CC3 Water Consumption</t>
  </si>
  <si>
    <t>CC3.1</t>
  </si>
  <si>
    <t>CC3.2</t>
  </si>
  <si>
    <t>Water hierarchy</t>
  </si>
  <si>
    <t>CC3.3</t>
  </si>
  <si>
    <t>Water efficiency</t>
  </si>
  <si>
    <t>CC3.4</t>
  </si>
  <si>
    <t>Sub-metering strategy</t>
  </si>
  <si>
    <t>CC3.5</t>
  </si>
  <si>
    <t>Leak detection</t>
  </si>
  <si>
    <t>CC3.6</t>
  </si>
  <si>
    <t>CC3.7</t>
  </si>
  <si>
    <t>Communication</t>
  </si>
  <si>
    <t>CC3.8</t>
  </si>
  <si>
    <t>CC4 Environmental Security</t>
  </si>
  <si>
    <t>CC4.1</t>
  </si>
  <si>
    <t>CC4.2</t>
  </si>
  <si>
    <t>Environmental security &amp; GSF</t>
  </si>
  <si>
    <t>CC4.3</t>
  </si>
  <si>
    <t>Option / Site appraisals</t>
  </si>
  <si>
    <t>CC4.4</t>
  </si>
  <si>
    <t>Integrated design approach</t>
  </si>
  <si>
    <t>CC4.5</t>
  </si>
  <si>
    <t>Planning for aftercare</t>
  </si>
  <si>
    <t>CC4.6</t>
  </si>
  <si>
    <t>CC4.7</t>
  </si>
  <si>
    <t>CC4.8</t>
  </si>
  <si>
    <t>CC5 Active Travel &amp; Sustainable Transport</t>
  </si>
  <si>
    <t>CC5.1</t>
  </si>
  <si>
    <t>CC5.2</t>
  </si>
  <si>
    <t>Active travel &amp; sustainable transport</t>
  </si>
  <si>
    <t>CC5.3</t>
  </si>
  <si>
    <t>CC5.4</t>
  </si>
  <si>
    <t>Safety and security</t>
  </si>
  <si>
    <t>CC5.5</t>
  </si>
  <si>
    <t>Route planning and signage</t>
  </si>
  <si>
    <t>CC5.6</t>
  </si>
  <si>
    <t xml:space="preserve">Travel Plan </t>
  </si>
  <si>
    <t>CC5.7</t>
  </si>
  <si>
    <t>CC5.8</t>
  </si>
  <si>
    <t>Evaluation Matrix</t>
  </si>
  <si>
    <t>SCIM</t>
  </si>
  <si>
    <t>RIBA Plan 
of Work</t>
  </si>
  <si>
    <t>Ref.</t>
  </si>
  <si>
    <t>W1.  Healthy Places - Total Wellbeing</t>
  </si>
  <si>
    <t>W2. Indoor Environmental Quality</t>
  </si>
  <si>
    <t>CE1. Circular Design and Construction</t>
  </si>
  <si>
    <t>CC1. Operational Emissions</t>
  </si>
  <si>
    <t>CC2. Embodied Carbon</t>
  </si>
  <si>
    <t>CC3. Water Consumption</t>
  </si>
  <si>
    <t>CC4. Environmental Security</t>
  </si>
  <si>
    <t>CC5. Active Travel and Sustainable Transport</t>
  </si>
  <si>
    <t>Strategic Assessment</t>
  </si>
  <si>
    <t>0
Strategic Definition</t>
  </si>
  <si>
    <t xml:space="preserve">Consider how a design that delivers healthy places and supports total wellbeing through the creation of quality,  accessible and desirable spaces will support NHSScotland's value and sustainability strategic investment priorities. </t>
  </si>
  <si>
    <t>0 - Not Started</t>
  </si>
  <si>
    <t xml:space="preserve">Consider how indoor environmental quality will support NHSScotland’s value and sustainability strategic investment priorities (Person Centred, Safe, Effective Quality of Care, Health of Population and Value &amp; Sustainability). </t>
  </si>
  <si>
    <t xml:space="preserve">Consider how circular economy principles will support NHSScotland’s value and sustainability strategic investment priorities. 
</t>
  </si>
  <si>
    <r>
      <rPr>
        <b/>
        <sz val="12"/>
        <color rgb="FF595959"/>
        <rFont val="Arial"/>
      </rPr>
      <t>Consider how a building designed to achieve net zero operational GHG emissions will support NHSScotland’s value and sustainability strategic investment priorities.</t>
    </r>
    <r>
      <rPr>
        <b/>
        <sz val="12"/>
        <color rgb="FFFF0000"/>
        <rFont val="Arial"/>
      </rPr>
      <t xml:space="preserve"> </t>
    </r>
  </si>
  <si>
    <t>Consider how a building that achieves significantly reduced levels of embodied carbon will support NHSScotland’s value and sustainability strategic investment priorities.</t>
  </si>
  <si>
    <t>Consider how a building that integrates a water efficiency strategy can support an overall reduction in the operational carbon footprint and will support NHSScotland’s value and sustainability strategic investment priorities.</t>
  </si>
  <si>
    <t xml:space="preserve">Consider how a development that delivers environmental security and valuable greenspace will support NHSScotland’s value and sustainability strategic investment priorities. </t>
  </si>
  <si>
    <t xml:space="preserve">Consider how a development that integrates and prioritises active travel and more sustainable transport in a safe and inclusive way will support NHSScotland’s value and sustainability strategic investment priorities. </t>
  </si>
  <si>
    <t>Initial Agreement
Initial Design Statement</t>
  </si>
  <si>
    <t>1
Preparation and Briefing</t>
  </si>
  <si>
    <t>Within the brief, commit to:
- Promoting design that prioritises physical, social, mental, occupational and economic wellbeing of all users;
- Delivering quality space through the adoption of the Place Standard, AEDET and NDAP.</t>
  </si>
  <si>
    <t xml:space="preserve">Within the brief, commit to:
- Prioritising physical wellbeing of users by ensuring internal environments are designed to create healthy and comfortable spaces for all;
- Detailed IEQ strategy with defined perf. parameters. </t>
  </si>
  <si>
    <r>
      <rPr>
        <b/>
        <sz val="12"/>
        <color theme="1" tint="0.34998626667073579"/>
        <rFont val="Arial"/>
        <family val="2"/>
      </rPr>
      <t xml:space="preserve">Within the brief, commit to circular design and construction processes &amp; circular procurement hierarchy </t>
    </r>
    <r>
      <rPr>
        <sz val="12"/>
        <color theme="1" tint="0.34998626667073579"/>
        <rFont val="Arial"/>
        <family val="2"/>
      </rPr>
      <t xml:space="preserve">- prevent / reduce / reuse / recycle / recover </t>
    </r>
    <r>
      <rPr>
        <b/>
        <sz val="12"/>
        <color theme="1" tint="0.34998626667073579"/>
        <rFont val="Arial"/>
        <family val="2"/>
      </rPr>
      <t xml:space="preserve">
Identify opportunities for intervention </t>
    </r>
    <r>
      <rPr>
        <sz val="12"/>
        <color theme="1" tint="0.34998626667073579"/>
        <rFont val="Arial"/>
        <family val="2"/>
      </rPr>
      <t xml:space="preserve">- refer to industry guides e.g. UKGBC circular economy guide for construction clients. </t>
    </r>
  </si>
  <si>
    <r>
      <rPr>
        <b/>
        <sz val="12"/>
        <color rgb="FF595959"/>
        <rFont val="Arial"/>
      </rPr>
      <t>Within the brief, commit to: 
Delivery of a net zero GHG emissions development; 
Use of existing data to inform an EUI benchmark;</t>
    </r>
    <r>
      <rPr>
        <b/>
        <i/>
        <sz val="12"/>
        <color rgb="FFFF0000"/>
        <rFont val="Arial"/>
      </rPr>
      <t xml:space="preserve"> </t>
    </r>
    <r>
      <rPr>
        <b/>
        <i/>
        <sz val="12"/>
        <color rgb="FF595959"/>
        <rFont val="Arial"/>
      </rPr>
      <t xml:space="preserve">&amp;
</t>
    </r>
    <r>
      <rPr>
        <b/>
        <sz val="12"/>
        <color rgb="FF595959"/>
        <rFont val="Arial"/>
      </rPr>
      <t xml:space="preserve">Min. design performance measures (as referenced within guidance document). </t>
    </r>
  </si>
  <si>
    <t>Within the brief, commit to: 
A lower embodied carbon development;
Comprehensive embodied carbon reduction strategy;&amp;
Adoption of consistent methodology for WLC analysis.</t>
  </si>
  <si>
    <r>
      <rPr>
        <b/>
        <sz val="12"/>
        <color theme="1" tint="0.34998626667073579"/>
        <rFont val="Arial"/>
        <family val="2"/>
      </rPr>
      <t xml:space="preserve">Within the brief commit to:
-Adopting the water efficiency hierarchy for the development; </t>
    </r>
    <r>
      <rPr>
        <sz val="12"/>
        <color theme="1" tint="0.34998626667073579"/>
        <rFont val="Arial"/>
        <family val="2"/>
      </rPr>
      <t>.</t>
    </r>
    <r>
      <rPr>
        <b/>
        <sz val="12"/>
        <color theme="1" tint="0.34998626667073579"/>
        <rFont val="Arial"/>
        <family val="2"/>
      </rPr>
      <t xml:space="preserve">
</t>
    </r>
    <r>
      <rPr>
        <sz val="12"/>
        <color theme="1" tint="0.34998626667073579"/>
        <rFont val="Arial"/>
        <family val="2"/>
      </rPr>
      <t>- Water efficient components;
- Monitoring and leak detection; 
- Responsible procurement: EU water label scheme</t>
    </r>
  </si>
  <si>
    <t xml:space="preserve">Within the brief commit to:
- A purposeful landscape led approach - option / site appraisal and establish a baseline;
- Environmental impact and mitigation strategies;
- A Green space factor of at least 0.4. </t>
  </si>
  <si>
    <r>
      <t>Within the brief commit to:</t>
    </r>
    <r>
      <rPr>
        <sz val="12"/>
        <color theme="1" tint="0.34998626667073579"/>
        <rFont val="Arial"/>
        <family val="2"/>
      </rPr>
      <t xml:space="preserve">
Removing  the need to travel - Digi health &amp; shared / complementary services; 
Prioritising and incentivising active travel and sustainable transport;  Safe movement of people &amp; goods; Deliver a resilient transport infrastructure.</t>
    </r>
  </si>
  <si>
    <r>
      <t xml:space="preserve">Early OBC
</t>
    </r>
    <r>
      <rPr>
        <b/>
        <sz val="14"/>
        <color theme="0" tint="-0.249977111117893"/>
        <rFont val="Arial"/>
        <family val="2"/>
      </rPr>
      <t xml:space="preserve">
Final Design Statement</t>
    </r>
  </si>
  <si>
    <t>2
Concept Design</t>
  </si>
  <si>
    <r>
      <t xml:space="preserve">Design driven by user needs; clinical and functional - </t>
    </r>
    <r>
      <rPr>
        <sz val="12"/>
        <color theme="1" tint="0.34998626667073579"/>
        <rFont val="Arial"/>
        <family val="2"/>
      </rPr>
      <t xml:space="preserve">a clear connection between design and users; </t>
    </r>
    <r>
      <rPr>
        <b/>
        <sz val="12"/>
        <color theme="1" tint="0.34998626667073579"/>
        <rFont val="Arial"/>
        <family val="2"/>
      </rPr>
      <t xml:space="preserve">
Holistic approach to wellbeing </t>
    </r>
    <r>
      <rPr>
        <sz val="12"/>
        <color theme="1" tint="0.34998626667073579"/>
        <rFont val="Arial"/>
        <family val="2"/>
      </rPr>
      <t>- identify performance parameters that support identified wellbeing outcomes;</t>
    </r>
    <r>
      <rPr>
        <b/>
        <sz val="12"/>
        <color theme="1" tint="0.34998626667073579"/>
        <rFont val="Arial"/>
        <family val="2"/>
      </rPr>
      <t xml:space="preserve">
Creation of valuable internal and external spaces.</t>
    </r>
  </si>
  <si>
    <r>
      <t xml:space="preserve">Stakeholder engagement - </t>
    </r>
    <r>
      <rPr>
        <sz val="12"/>
        <color theme="1" tint="0.34998626667073579"/>
        <rFont val="Arial"/>
        <family val="2"/>
      </rPr>
      <t xml:space="preserve">Recognise and acknowledge feedback from key user groups; </t>
    </r>
    <r>
      <rPr>
        <b/>
        <sz val="12"/>
        <color theme="1" tint="0.34998626667073579"/>
        <rFont val="Arial"/>
        <family val="2"/>
      </rPr>
      <t xml:space="preserve">
Detailed dynamic simulation model </t>
    </r>
    <r>
      <rPr>
        <sz val="12"/>
        <color theme="1" tint="0.34998626667073579"/>
        <rFont val="Arial"/>
        <family val="2"/>
      </rPr>
      <t>- early design analysis, ensuring accuracy of data;</t>
    </r>
    <r>
      <rPr>
        <b/>
        <sz val="12"/>
        <color theme="1" tint="0.34998626667073579"/>
        <rFont val="Arial"/>
        <family val="2"/>
      </rPr>
      <t xml:space="preserve">
IEQ </t>
    </r>
    <r>
      <rPr>
        <sz val="12"/>
        <color theme="1" tint="0.34998626667073579"/>
        <rFont val="Arial"/>
        <family val="2"/>
      </rPr>
      <t>- strategy and technical performance review.</t>
    </r>
  </si>
  <si>
    <r>
      <t xml:space="preserve">Inform project strategy with suitable metrics: 
- </t>
    </r>
    <r>
      <rPr>
        <sz val="12"/>
        <color theme="1" tint="0.34998626667073579"/>
        <rFont val="Arial"/>
        <family val="2"/>
      </rPr>
      <t>Design out waste and pollution /  Responsible design, procurement and construction practices /  Design for assembly, disassembly and recoverability.
- Identify intervention points &amp; analyse design.</t>
    </r>
  </si>
  <si>
    <r>
      <t xml:space="preserve">Initial and detailed passive design analysis;
Consider healthcare operational process and the accuracy and availability of operational templates; 
Early detailed simulation modelling and results review workshop;
Review optimisation and renewables strategy. </t>
    </r>
    <r>
      <rPr>
        <b/>
        <sz val="12"/>
        <color rgb="FFFF0000"/>
        <rFont val="Arial"/>
        <family val="2"/>
      </rPr>
      <t xml:space="preserve"> </t>
    </r>
  </si>
  <si>
    <t>Options appraisal- refurb. or new build / site selection.
Establish baseline reporting figure to guide design;
Detailed carbon reduction strategy;
Ensure accuracy and robustness of data; 
Iterative WLC assessment - options appraisals; 
Prioritise EPD and responsible product sourcing.</t>
  </si>
  <si>
    <r>
      <t xml:space="preserve">Options appraisal for reducing consumption for building and landscaping:
- </t>
    </r>
    <r>
      <rPr>
        <sz val="12"/>
        <color theme="1" tint="0.34998626667073579"/>
        <rFont val="Arial"/>
        <family val="2"/>
      </rPr>
      <t xml:space="preserve">Feasibility study for rainwater harvesting system;
- Avoid the need for dedicated irrigation that requires mains supply. </t>
    </r>
    <r>
      <rPr>
        <b/>
        <sz val="12"/>
        <color theme="1" tint="0.34998626667073579"/>
        <rFont val="Arial"/>
        <family val="2"/>
      </rPr>
      <t xml:space="preserve">
</t>
    </r>
    <r>
      <rPr>
        <sz val="12"/>
        <color theme="1" tint="0.34998626667073579"/>
        <rFont val="Arial"/>
        <family val="2"/>
      </rPr>
      <t>- Effective strategy for waste water pollution</t>
    </r>
  </si>
  <si>
    <t>Early site appraisals: landscape and environmental.
Environmental security demonstrated through site optimisation &amp; options appraisals;
Promote design that can enable the active and inclusive use of the estate in clinical interventions.</t>
  </si>
  <si>
    <r>
      <t>Site appraisals:</t>
    </r>
    <r>
      <rPr>
        <sz val="12"/>
        <color theme="1" tint="0.34998626667073579"/>
        <rFont val="Arial"/>
        <family val="2"/>
      </rPr>
      <t xml:space="preserve"> Infrastructure /  current trends / accessibility / local environment / capacity etc.</t>
    </r>
    <r>
      <rPr>
        <b/>
        <sz val="12"/>
        <color theme="1" tint="0.34998626667073579"/>
        <rFont val="Arial"/>
        <family val="2"/>
      </rPr>
      <t xml:space="preserve">
Intuitive concept designs: </t>
    </r>
    <r>
      <rPr>
        <sz val="12"/>
        <color theme="1" tint="0.34998626667073579"/>
        <rFont val="Arial"/>
        <family val="2"/>
      </rPr>
      <t>safe movement / wayfinding / prioritisation / integration / green infrastructure etc.</t>
    </r>
    <r>
      <rPr>
        <b/>
        <sz val="12"/>
        <color theme="1" tint="0.34998626667073579"/>
        <rFont val="Arial"/>
        <family val="2"/>
      </rPr>
      <t xml:space="preserve">
Engagement: </t>
    </r>
    <r>
      <rPr>
        <sz val="12"/>
        <color theme="1" tint="0.34998626667073579"/>
        <rFont val="Arial"/>
        <family val="2"/>
      </rPr>
      <t xml:space="preserve">Feedback  captured &amp; acknowledged. </t>
    </r>
  </si>
  <si>
    <t>Review (pre-option/site selection/masterplan)</t>
  </si>
  <si>
    <t xml:space="preserve">Internal approval </t>
  </si>
  <si>
    <r>
      <rPr>
        <b/>
        <sz val="14"/>
        <color theme="0"/>
        <rFont val="Arial"/>
        <family val="2"/>
      </rPr>
      <t>OBC</t>
    </r>
    <r>
      <rPr>
        <b/>
        <sz val="12"/>
        <color theme="0"/>
        <rFont val="Arial"/>
        <family val="2"/>
      </rPr>
      <t xml:space="preserve">
</t>
    </r>
  </si>
  <si>
    <t>3
Spatial Coordination</t>
  </si>
  <si>
    <r>
      <t xml:space="preserve">Integrated approach:
</t>
    </r>
    <r>
      <rPr>
        <sz val="12"/>
        <color theme="1" tint="0.34998626667073579"/>
        <rFont val="Arial"/>
        <family val="2"/>
      </rPr>
      <t xml:space="preserve">High-quality, ergonomic design and creation of spaces that support all aspects of wellbeing; Space that encourages movement; Encouraging social relationships; Purposeful design; Inclusive and accessible design. </t>
    </r>
  </si>
  <si>
    <r>
      <t xml:space="preserve">Monitoring and control strategy:
</t>
    </r>
    <r>
      <rPr>
        <sz val="12"/>
        <color theme="1" tint="0.34998626667073579"/>
        <rFont val="Arial"/>
        <family val="2"/>
      </rPr>
      <t>- Intuitive systems to support user interaction;
- Responsive control strategy;
- Remote monitoring and programming, review with Estates Management and client representatives.</t>
    </r>
  </si>
  <si>
    <r>
      <rPr>
        <b/>
        <sz val="12"/>
        <color theme="1" tint="0.34998626667073579"/>
        <rFont val="Arial"/>
        <family val="2"/>
      </rPr>
      <t>Supply chain engagement and viability testing:</t>
    </r>
    <r>
      <rPr>
        <sz val="12"/>
        <color theme="1" tint="0.34998626667073579"/>
        <rFont val="Arial"/>
        <family val="2"/>
      </rPr>
      <t xml:space="preserve"> Review of circular product innovations; Review existing and new procurement routes (services as opposed to products). </t>
    </r>
    <r>
      <rPr>
        <b/>
        <sz val="12"/>
        <color theme="1" tint="0.34998626667073579"/>
        <rFont val="Arial"/>
        <family val="2"/>
      </rPr>
      <t xml:space="preserve">
On-going reviews: </t>
    </r>
    <r>
      <rPr>
        <sz val="12"/>
        <color theme="1" tint="0.34998626667073579"/>
        <rFont val="Arial"/>
        <family val="2"/>
      </rPr>
      <t>Monitor design  developments, conduct regular reviews, evaluate the overall impact .</t>
    </r>
  </si>
  <si>
    <r>
      <rPr>
        <b/>
        <sz val="12"/>
        <color theme="1" tint="0.34998626667073579"/>
        <rFont val="Arial"/>
        <family val="2"/>
      </rPr>
      <t xml:space="preserve">Performance review workshop:
</t>
    </r>
    <r>
      <rPr>
        <sz val="12"/>
        <color theme="1" tint="0.34998626667073579"/>
        <rFont val="Arial"/>
        <family val="2"/>
      </rPr>
      <t>- Detailed Simulation Model walkthrough: Consider operational assumptions, internal environmental conditions, performance outcomes &amp; EUI; 
- Detailed review of metering, programme &amp; control; 
- CTH and Estates / FM strategy review.</t>
    </r>
  </si>
  <si>
    <r>
      <t xml:space="preserve">Carbon budgets, reporting and updates - </t>
    </r>
    <r>
      <rPr>
        <sz val="12"/>
        <color theme="1" tint="0.34998626667073579"/>
        <rFont val="Arial"/>
        <family val="2"/>
      </rPr>
      <t>Iterative process. Life Cycle Assessment and Life Cycle Cost integration to inform options appraisal. Continue to review and update during design development stages</t>
    </r>
    <r>
      <rPr>
        <b/>
        <sz val="12"/>
        <color theme="1" tint="0.34998626667073579"/>
        <rFont val="Arial"/>
        <family val="2"/>
      </rPr>
      <t xml:space="preserve">. </t>
    </r>
  </si>
  <si>
    <t xml:space="preserve">Detailed review of water sub-metering provision, location, specification and operation.
Full integration with BMS platform for ease of monitoring and reporting. </t>
  </si>
  <si>
    <r>
      <t xml:space="preserve">Integrated design development approach:
</t>
    </r>
    <r>
      <rPr>
        <sz val="12"/>
        <color theme="1" tint="0.34998626667073579"/>
        <rFont val="Arial"/>
        <family val="2"/>
      </rPr>
      <t xml:space="preserve">- Purposeful landscaping, valuable greenspace,
increase in biodiversity, pollution prevention strategies. </t>
    </r>
    <r>
      <rPr>
        <b/>
        <sz val="12"/>
        <color theme="1" tint="0.34998626667073579"/>
        <rFont val="Arial"/>
        <family val="2"/>
      </rPr>
      <t xml:space="preserve">
End user engagement:
</t>
    </r>
    <r>
      <rPr>
        <sz val="12"/>
        <color theme="1" tint="0.34998626667073579"/>
        <rFont val="Arial"/>
        <family val="2"/>
      </rPr>
      <t xml:space="preserve">- User ownership, connecting communities. </t>
    </r>
  </si>
  <si>
    <r>
      <t xml:space="preserve">Safety and security assessment: </t>
    </r>
    <r>
      <rPr>
        <sz val="12"/>
        <color theme="1" tint="0.34998626667073579"/>
        <rFont val="Arial"/>
        <family val="2"/>
      </rPr>
      <t xml:space="preserve">layout &amp; access, wayfinding,  lighting provision, segregation of service vehicle routes, natural segregation &amp; protection.  
</t>
    </r>
    <r>
      <rPr>
        <b/>
        <sz val="12"/>
        <color theme="1" tint="0.34998626667073579"/>
        <rFont val="Arial"/>
        <family val="2"/>
      </rPr>
      <t>Provision of complementary services:</t>
    </r>
    <r>
      <rPr>
        <sz val="12"/>
        <color theme="1" tint="0.34998626667073579"/>
        <rFont val="Arial"/>
        <family val="2"/>
      </rPr>
      <t xml:space="preserve"> enable active travel and support behaviour shifts.</t>
    </r>
  </si>
  <si>
    <t>Review (pre-planning)</t>
  </si>
  <si>
    <t>4
Technical Design</t>
  </si>
  <si>
    <r>
      <t>Final specifications:
- Desirable and usable space:</t>
    </r>
    <r>
      <rPr>
        <sz val="12"/>
        <color theme="1" tint="0.34998626667073579"/>
        <rFont val="Arial"/>
        <family val="2"/>
      </rPr>
      <t xml:space="preserve"> End users feedback and usability testing influences final specification details; Review management and maintenance requirements.</t>
    </r>
  </si>
  <si>
    <r>
      <t>Detailed dynamic simulation modelling -</t>
    </r>
    <r>
      <rPr>
        <sz val="12"/>
        <color theme="1" tint="0.34998626667073579"/>
        <rFont val="Arial"/>
        <family val="2"/>
      </rPr>
      <t xml:space="preserve"> technical design update;</t>
    </r>
    <r>
      <rPr>
        <b/>
        <sz val="12"/>
        <color theme="1" tint="0.34998626667073579"/>
        <rFont val="Arial"/>
        <family val="2"/>
      </rPr>
      <t xml:space="preserve">
IEQ performance parameters - </t>
    </r>
    <r>
      <rPr>
        <sz val="12"/>
        <color theme="1" tint="0.34998626667073579"/>
        <rFont val="Arial"/>
        <family val="2"/>
      </rPr>
      <t>review and update prior to construction work commencing;</t>
    </r>
    <r>
      <rPr>
        <b/>
        <sz val="12"/>
        <color theme="1" tint="0.34998626667073579"/>
        <rFont val="Arial"/>
        <family val="2"/>
      </rPr>
      <t xml:space="preserve">
Management and maintenance -</t>
    </r>
    <r>
      <rPr>
        <sz val="12"/>
        <color theme="1" tint="0.34998626667073579"/>
        <rFont val="Arial"/>
        <family val="2"/>
      </rPr>
      <t xml:space="preserve"> strategy review and draft BUG content.</t>
    </r>
  </si>
  <si>
    <r>
      <rPr>
        <b/>
        <sz val="12"/>
        <color theme="1" tint="0.34998626667073579"/>
        <rFont val="Arial"/>
        <family val="2"/>
      </rPr>
      <t xml:space="preserve">Update results of LCA, LCC and carbon budget: </t>
    </r>
    <r>
      <rPr>
        <sz val="12"/>
        <color theme="1" tint="0.34998626667073579"/>
        <rFont val="Arial"/>
        <family val="2"/>
      </rPr>
      <t xml:space="preserve">Communicate information with full project team and supply chains before moving to construction stage. 
</t>
    </r>
    <r>
      <rPr>
        <b/>
        <sz val="12"/>
        <color theme="1" tint="0.34998626667073579"/>
        <rFont val="Arial"/>
        <family val="2"/>
      </rPr>
      <t>Encourage circular supply chains:</t>
    </r>
    <r>
      <rPr>
        <sz val="12"/>
        <color theme="1" tint="0.34998626667073579"/>
        <rFont val="Arial"/>
        <family val="2"/>
      </rPr>
      <t xml:space="preserve"> Inform procurement and tender documentation.</t>
    </r>
  </si>
  <si>
    <r>
      <rPr>
        <b/>
        <sz val="12"/>
        <color rgb="FF595959"/>
        <rFont val="Arial"/>
      </rPr>
      <t xml:space="preserve">Change control  - </t>
    </r>
    <r>
      <rPr>
        <sz val="12"/>
        <color rgb="FF595959"/>
        <rFont val="Arial"/>
      </rPr>
      <t xml:space="preserve">Approve any changes before construction and agree change control strategy;
</t>
    </r>
    <r>
      <rPr>
        <b/>
        <sz val="12"/>
        <color rgb="FF595959"/>
        <rFont val="Arial"/>
      </rPr>
      <t xml:space="preserve">Quality assurance - </t>
    </r>
    <r>
      <rPr>
        <sz val="12"/>
        <color rgb="FF595959"/>
        <rFont val="Arial"/>
      </rPr>
      <t xml:space="preserve">Plan for inspection during construction stage (who, how and when?)
</t>
    </r>
    <r>
      <rPr>
        <b/>
        <sz val="12"/>
        <color rgb="FF595959"/>
        <rFont val="Arial"/>
      </rPr>
      <t xml:space="preserve">Soft Landings review - </t>
    </r>
    <r>
      <rPr>
        <sz val="12"/>
        <color rgb="FF595959"/>
        <rFont val="Arial"/>
      </rPr>
      <t>Technical design 'reality checking'.</t>
    </r>
  </si>
  <si>
    <t xml:space="preserve">Supply chain engagement - viability assessment;
Inform tender / procurement documentation.
Update carbon budgets at technical design stage and obtain LCA verification (final technical design). </t>
  </si>
  <si>
    <r>
      <t xml:space="preserve">Specification of leak detection system:
- </t>
    </r>
    <r>
      <rPr>
        <sz val="12"/>
        <color theme="1" tint="0.34998626667073579"/>
        <rFont val="Arial"/>
        <family val="2"/>
      </rPr>
      <t>Automated alert, programmable system;</t>
    </r>
    <r>
      <rPr>
        <b/>
        <sz val="12"/>
        <color theme="1" tint="0.34998626667073579"/>
        <rFont val="Arial"/>
        <family val="2"/>
      </rPr>
      <t xml:space="preserve"> 
</t>
    </r>
    <r>
      <rPr>
        <sz val="12"/>
        <color theme="1" tint="0.34998626667073579"/>
        <rFont val="Arial"/>
        <family val="2"/>
      </rPr>
      <t>- Integration with BMS (for remote monitoring, programming and alerts).</t>
    </r>
  </si>
  <si>
    <r>
      <t>Plan for aftercare:
-</t>
    </r>
    <r>
      <rPr>
        <sz val="12"/>
        <color theme="1" tint="0.34998626667073579"/>
        <rFont val="Arial"/>
        <family val="2"/>
      </rPr>
      <t xml:space="preserve">Site wide management and maintenance strategies; 
- Training and handover strategies agreed - via soft landings approach. </t>
    </r>
    <r>
      <rPr>
        <b/>
        <sz val="12"/>
        <color theme="1" tint="0.34998626667073579"/>
        <rFont val="Arial"/>
        <family val="2"/>
      </rPr>
      <t xml:space="preserve"> </t>
    </r>
  </si>
  <si>
    <r>
      <t xml:space="preserve">Effective, friendly route planning &amp; signage:
</t>
    </r>
    <r>
      <rPr>
        <sz val="12"/>
        <color theme="1" tint="0.34998626667073579"/>
        <rFont val="Arial"/>
        <family val="2"/>
      </rPr>
      <t xml:space="preserve">- Clear zoning strategy;
- Person-centred environment - Safe &amp; effective;
- Consistent and inclusive;
- Friendly, positive communication; 
- Assist in an entire journey (site and building). </t>
    </r>
  </si>
  <si>
    <t>Review (pre-construction)</t>
  </si>
  <si>
    <t>Construction &amp; Commissioning</t>
  </si>
  <si>
    <t>5
Manufacturing and Construction</t>
  </si>
  <si>
    <t>Provision and purpose of design features and accessible and inclusive spaces to be included and communicated within building user guides.</t>
  </si>
  <si>
    <r>
      <t>Quality assurance and pre-completion testing to be completed prior to handover / occupation:
-</t>
    </r>
    <r>
      <rPr>
        <sz val="12"/>
        <color theme="1" tint="0.34998626667073579"/>
        <rFont val="Arial"/>
        <family val="2"/>
      </rPr>
      <t xml:space="preserve"> Acoustic pre-completion inspection and testing;
- Internal environment - air quality results etc. </t>
    </r>
  </si>
  <si>
    <r>
      <rPr>
        <b/>
        <sz val="12"/>
        <color theme="1" tint="0.34998626667073579"/>
        <rFont val="Arial"/>
        <family val="2"/>
      </rPr>
      <t xml:space="preserve">Responsible construction practices: 
- </t>
    </r>
    <r>
      <rPr>
        <sz val="12"/>
        <color theme="1" tint="0.34998626667073579"/>
        <rFont val="Arial"/>
        <family val="2"/>
      </rPr>
      <t xml:space="preserve">Responsible procurement and resource management strategies; Agreed metrics and reporting schedule.
</t>
    </r>
    <r>
      <rPr>
        <b/>
        <sz val="12"/>
        <color theme="1" tint="0.34998626667073579"/>
        <rFont val="Arial"/>
        <family val="2"/>
      </rPr>
      <t>Change control:</t>
    </r>
    <r>
      <rPr>
        <sz val="12"/>
        <color theme="1" tint="0.34998626667073579"/>
        <rFont val="Arial"/>
        <family val="2"/>
      </rPr>
      <t xml:space="preserve"> 
- Management of issues, client approval required.</t>
    </r>
  </si>
  <si>
    <r>
      <rPr>
        <b/>
        <sz val="12"/>
        <color theme="1" tint="0.34998626667073579"/>
        <rFont val="Arial"/>
        <family val="2"/>
      </rPr>
      <t>Quality monitoring:</t>
    </r>
    <r>
      <rPr>
        <sz val="12"/>
        <color theme="1" tint="0.34998626667073579"/>
        <rFont val="Arial"/>
        <family val="2"/>
      </rPr>
      <t xml:space="preserve">
-Quality assurance inspections &amp; client reporting;
-Programme of physical testing: fabric integrity / air-quality.
</t>
    </r>
    <r>
      <rPr>
        <b/>
        <sz val="12"/>
        <color theme="1" tint="0.34998626667073579"/>
        <rFont val="Arial"/>
        <family val="2"/>
      </rPr>
      <t xml:space="preserve">Building user guides </t>
    </r>
    <r>
      <rPr>
        <sz val="12"/>
        <color theme="1" tint="0.34998626667073579"/>
        <rFont val="Arial"/>
        <family val="2"/>
      </rPr>
      <t xml:space="preserve">- review and sign-off </t>
    </r>
  </si>
  <si>
    <r>
      <t xml:space="preserve">Carbon management and mitigation strategy implemented and impacts monitored and reported during construction;
Quality assurance - </t>
    </r>
    <r>
      <rPr>
        <sz val="12"/>
        <color theme="1" tint="0.34998626667073579"/>
        <rFont val="Arial"/>
        <family val="2"/>
      </rPr>
      <t>Scheduled reviews and regular monthly reporting.</t>
    </r>
  </si>
  <si>
    <r>
      <t xml:space="preserve">Quality assurance:
</t>
    </r>
    <r>
      <rPr>
        <sz val="12"/>
        <color theme="1" tint="0.34998626667073579"/>
        <rFont val="Arial"/>
        <family val="2"/>
      </rPr>
      <t>- Change control procedure in place requiring client sign-off.</t>
    </r>
  </si>
  <si>
    <r>
      <t xml:space="preserve">Quality and change control:
</t>
    </r>
    <r>
      <rPr>
        <sz val="12"/>
        <color theme="1" tint="0.34998626667073579"/>
        <rFont val="Arial"/>
        <family val="2"/>
      </rPr>
      <t>- Site champion nominated to monitor, manage and report  on all environmental security and enhancement aspects.</t>
    </r>
  </si>
  <si>
    <r>
      <t xml:space="preserve">Site specific travel plan:
</t>
    </r>
    <r>
      <rPr>
        <sz val="12"/>
        <color theme="1" tint="0.34998626667073579"/>
        <rFont val="Arial"/>
        <family val="2"/>
      </rPr>
      <t>- Travel and transport strategy communicated to all users (staff, patients, visitors) in accessible formats; 
- Travel plan to form part of a wider building user guide for staff.</t>
    </r>
  </si>
  <si>
    <t>Project Monitoring &amp; Evaluation</t>
  </si>
  <si>
    <t>6
Handover</t>
  </si>
  <si>
    <r>
      <t>Aftercare strategy - part of soft landings approach: 
-</t>
    </r>
    <r>
      <rPr>
        <sz val="12"/>
        <color theme="1" tint="0.34998626667073579"/>
        <rFont val="Arial"/>
        <family val="2"/>
      </rPr>
      <t xml:space="preserve"> Showcasing of total wellbeing features communicated to end users during handover and aftercare sessions.</t>
    </r>
  </si>
  <si>
    <r>
      <t xml:space="preserve">Aftercare strategy - part of soft landings approach: 
- </t>
    </r>
    <r>
      <rPr>
        <sz val="12"/>
        <color theme="1" tint="0.34998626667073579"/>
        <rFont val="Arial"/>
        <family val="2"/>
      </rPr>
      <t>Communication and promotion of internal environment quality aspects and associated benefits to end users during handover and aftercare sessions.
- Seasonal commissioning inspections.</t>
    </r>
  </si>
  <si>
    <r>
      <t xml:space="preserve"> </t>
    </r>
    <r>
      <rPr>
        <b/>
        <sz val="12"/>
        <color theme="1" tint="0.34998626667073579"/>
        <rFont val="Arial"/>
        <family val="2"/>
      </rPr>
      <t xml:space="preserve">Lessons learned and measuring success:
- </t>
    </r>
    <r>
      <rPr>
        <sz val="12"/>
        <color theme="1" tint="0.34998626667073579"/>
        <rFont val="Arial"/>
        <family val="2"/>
      </rPr>
      <t xml:space="preserve">Workshop to review benefits of applying circular economies to project;
- Lessons and learning captured in report. </t>
    </r>
  </si>
  <si>
    <r>
      <t xml:space="preserve">CTH strategy in action </t>
    </r>
    <r>
      <rPr>
        <sz val="12"/>
        <color theme="1" tint="0.34998626667073579"/>
        <rFont val="Arial"/>
        <family val="2"/>
      </rPr>
      <t>- review aftercare programme;</t>
    </r>
    <r>
      <rPr>
        <b/>
        <sz val="12"/>
        <color theme="1" tint="0.34998626667073579"/>
        <rFont val="Arial"/>
        <family val="2"/>
      </rPr>
      <t xml:space="preserve"> 
EPC - Net Zero Carbon 'as-built';
Client in receipt of multi-disciplinary model - </t>
    </r>
    <r>
      <rPr>
        <sz val="12"/>
        <color theme="1" tint="0.34998626667073579"/>
        <rFont val="Arial"/>
        <family val="2"/>
      </rPr>
      <t>BIM, Detailed Simulation Modelling, (to support asset management, maintenance, in-use, adaptation).</t>
    </r>
  </si>
  <si>
    <t>As-built' review and final WLC assessment report;
Carbon budget comparator exercise;
Review and document lessons learned.</t>
  </si>
  <si>
    <r>
      <t xml:space="preserve">Programming of leak detection systems - </t>
    </r>
    <r>
      <rPr>
        <sz val="12"/>
        <color theme="1" tint="0.34998626667073579"/>
        <rFont val="Arial"/>
        <family val="2"/>
      </rPr>
      <t xml:space="preserve">client / end user engagement as part of soft landings training and aftercare programme. </t>
    </r>
  </si>
  <si>
    <r>
      <t xml:space="preserve">Aftercare:
- </t>
    </r>
    <r>
      <rPr>
        <sz val="12"/>
        <color theme="1" tint="0.34998626667073579"/>
        <rFont val="Arial"/>
        <family val="2"/>
      </rPr>
      <t>Training and aftercare as part of soft landings, covering management and maintenance strategies.</t>
    </r>
  </si>
  <si>
    <r>
      <t xml:space="preserve">Handover and aftercare - feed into soft landings activities:
- </t>
    </r>
    <r>
      <rPr>
        <sz val="12"/>
        <color theme="1" tint="0.34998626667073579"/>
        <rFont val="Arial"/>
        <family val="2"/>
      </rPr>
      <t>Communication and promotion of travel and transport strategy to end users during handover and aftercare sessions.</t>
    </r>
  </si>
  <si>
    <t>Review (pre-occupation)</t>
  </si>
  <si>
    <t>7
Use</t>
  </si>
  <si>
    <r>
      <t xml:space="preserve">Extended POE monitoring - </t>
    </r>
    <r>
      <rPr>
        <sz val="12"/>
        <color theme="1" tint="0.34998626667073579"/>
        <rFont val="Arial"/>
        <family val="2"/>
      </rPr>
      <t xml:space="preserve">Functional performance analysis: occupant consultation, use of space, qualitative data,  positive user interactions. 
</t>
    </r>
    <r>
      <rPr>
        <b/>
        <sz val="12"/>
        <color theme="1" tint="0.34998626667073579"/>
        <rFont val="Arial"/>
        <family val="2"/>
      </rPr>
      <t xml:space="preserve">
Data disclosure - </t>
    </r>
    <r>
      <rPr>
        <sz val="12"/>
        <color theme="1" tint="0.34998626667073579"/>
        <rFont val="Arial"/>
        <family val="2"/>
      </rPr>
      <t>Capture and share lessons.</t>
    </r>
  </si>
  <si>
    <r>
      <t xml:space="preserve">Extended POE - </t>
    </r>
    <r>
      <rPr>
        <sz val="12"/>
        <color theme="1" tint="0.34998626667073579"/>
        <rFont val="Arial"/>
        <family val="2"/>
      </rPr>
      <t xml:space="preserve">Functional performance analysis - qualitative and quantitative data; occupant consultation, internal environment monitoring; link with KSAR process. </t>
    </r>
    <r>
      <rPr>
        <b/>
        <sz val="12"/>
        <color theme="1" tint="0.34998626667073579"/>
        <rFont val="Arial"/>
        <family val="2"/>
      </rPr>
      <t xml:space="preserve">
Data disclosure - </t>
    </r>
    <r>
      <rPr>
        <sz val="12"/>
        <color theme="1" tint="0.34998626667073579"/>
        <rFont val="Arial"/>
        <family val="2"/>
      </rPr>
      <t>Capture and share lessons.</t>
    </r>
  </si>
  <si>
    <r>
      <rPr>
        <b/>
        <sz val="12"/>
        <color theme="1" tint="0.34998626667073579"/>
        <rFont val="Arial"/>
        <family val="2"/>
      </rPr>
      <t xml:space="preserve">Extended POE - </t>
    </r>
    <r>
      <rPr>
        <sz val="12"/>
        <color theme="1" tint="0.34998626667073579"/>
        <rFont val="Arial"/>
        <family val="2"/>
      </rPr>
      <t xml:space="preserve">Review of circular business models in operation, updated LCC and WLC operational models
</t>
    </r>
    <r>
      <rPr>
        <b/>
        <sz val="12"/>
        <color theme="1" tint="0.34998626667073579"/>
        <rFont val="Arial"/>
        <family val="2"/>
      </rPr>
      <t>Data disclosure</t>
    </r>
    <r>
      <rPr>
        <sz val="12"/>
        <color theme="1" tint="0.34998626667073579"/>
        <rFont val="Arial"/>
        <family val="2"/>
      </rPr>
      <t>- knowledge share, support supply chain development</t>
    </r>
  </si>
  <si>
    <r>
      <t xml:space="preserve">FM contracts - </t>
    </r>
    <r>
      <rPr>
        <sz val="12"/>
        <color theme="1" tint="0.34998626667073579"/>
        <rFont val="Arial"/>
        <family val="2"/>
      </rPr>
      <t xml:space="preserve">performance based: energy consumption and prioritising comfort &amp; wellbeing;  </t>
    </r>
    <r>
      <rPr>
        <b/>
        <sz val="12"/>
        <color theme="1" tint="0.34998626667073579"/>
        <rFont val="Arial"/>
        <family val="2"/>
      </rPr>
      <t xml:space="preserve">
Extended POE - </t>
    </r>
    <r>
      <rPr>
        <sz val="12"/>
        <color theme="1" tint="0.34998626667073579"/>
        <rFont val="Arial"/>
        <family val="2"/>
      </rPr>
      <t>commence 3 year programme</t>
    </r>
    <r>
      <rPr>
        <b/>
        <sz val="12"/>
        <color theme="1" tint="0.34998626667073579"/>
        <rFont val="Arial"/>
        <family val="2"/>
      </rPr>
      <t>;
Data disclosure</t>
    </r>
    <r>
      <rPr>
        <sz val="12"/>
        <color theme="1" tint="0.34998626667073579"/>
        <rFont val="Arial"/>
        <family val="2"/>
      </rPr>
      <t xml:space="preserve"> - capture and share lessons</t>
    </r>
    <r>
      <rPr>
        <b/>
        <sz val="12"/>
        <color theme="1" tint="0.34998626667073579"/>
        <rFont val="Arial"/>
        <family val="2"/>
      </rPr>
      <t>.</t>
    </r>
  </si>
  <si>
    <r>
      <t>Extended POE -</t>
    </r>
    <r>
      <rPr>
        <sz val="12"/>
        <color theme="1" tint="0.34998626667073579"/>
        <rFont val="Arial"/>
        <family val="2"/>
      </rPr>
      <t xml:space="preserve"> WLC impacts monitored and reported during operation and at end of life;
</t>
    </r>
    <r>
      <rPr>
        <b/>
        <sz val="12"/>
        <color theme="1" tint="0.34998626667073579"/>
        <rFont val="Arial"/>
        <family val="2"/>
      </rPr>
      <t xml:space="preserve">
Data Disclosure </t>
    </r>
    <r>
      <rPr>
        <sz val="12"/>
        <color theme="1" tint="0.34998626667073579"/>
        <rFont val="Arial"/>
        <family val="2"/>
      </rPr>
      <t>- capture and share lessons.</t>
    </r>
  </si>
  <si>
    <r>
      <t xml:space="preserve">Extended POE - </t>
    </r>
    <r>
      <rPr>
        <sz val="12"/>
        <color theme="1" tint="0.34998626667073579"/>
        <rFont val="Arial"/>
        <family val="2"/>
      </rPr>
      <t>consumption monitoring, maintenance and management;</t>
    </r>
    <r>
      <rPr>
        <b/>
        <sz val="12"/>
        <color theme="1" tint="0.34998626667073579"/>
        <rFont val="Arial"/>
        <family val="2"/>
      </rPr>
      <t xml:space="preserve">
Data Disclosure - </t>
    </r>
    <r>
      <rPr>
        <sz val="12"/>
        <color theme="1" tint="0.34998626667073579"/>
        <rFont val="Arial"/>
        <family val="2"/>
      </rPr>
      <t>capture and share lessons</t>
    </r>
    <r>
      <rPr>
        <b/>
        <sz val="12"/>
        <color theme="1" tint="0.34998626667073579"/>
        <rFont val="Arial"/>
        <family val="2"/>
      </rPr>
      <t>.</t>
    </r>
  </si>
  <si>
    <r>
      <t xml:space="preserve">Extended POE - </t>
    </r>
    <r>
      <rPr>
        <sz val="12"/>
        <color theme="1" tint="0.34998626667073579"/>
        <rFont val="Arial"/>
        <family val="2"/>
      </rPr>
      <t>effectiveness of pollution control &amp; landscape features; use and perceived value of outdoor space;</t>
    </r>
    <r>
      <rPr>
        <b/>
        <sz val="12"/>
        <color theme="1" tint="0.34998626667073579"/>
        <rFont val="Arial"/>
        <family val="2"/>
      </rPr>
      <t xml:space="preserve">
Data Disclosure -</t>
    </r>
    <r>
      <rPr>
        <sz val="12"/>
        <color theme="1" tint="0.34998626667073579"/>
        <rFont val="Arial"/>
        <family val="2"/>
      </rPr>
      <t xml:space="preserve"> capture and share lessons.</t>
    </r>
  </si>
  <si>
    <r>
      <t xml:space="preserve">Extended POE - </t>
    </r>
    <r>
      <rPr>
        <sz val="12"/>
        <color theme="1" tint="0.34998626667073579"/>
        <rFont val="Arial"/>
        <family val="2"/>
      </rPr>
      <t xml:space="preserve">Strategy impact and efficiency review: monitoring of trends, staff, patient and visitor impact; </t>
    </r>
    <r>
      <rPr>
        <b/>
        <sz val="12"/>
        <color theme="1" tint="0.34998626667073579"/>
        <rFont val="Arial"/>
        <family val="2"/>
      </rPr>
      <t xml:space="preserve">
Data Disclosure - </t>
    </r>
    <r>
      <rPr>
        <sz val="12"/>
        <color theme="1" tint="0.34998626667073579"/>
        <rFont val="Arial"/>
        <family val="2"/>
      </rPr>
      <t>capture and share lessons / findings.</t>
    </r>
  </si>
  <si>
    <t>Review (in-use)</t>
  </si>
  <si>
    <t>Key:</t>
  </si>
  <si>
    <t>1 - Commenced</t>
  </si>
  <si>
    <t>2 - Established</t>
  </si>
  <si>
    <t>3 - Almost complete</t>
  </si>
  <si>
    <t>4 - Complete</t>
  </si>
  <si>
    <t>N/A</t>
  </si>
  <si>
    <t xml:space="preserve">  Completion Summary</t>
  </si>
  <si>
    <t>Completion Status</t>
  </si>
  <si>
    <t xml:space="preserve">Progress
(%) </t>
  </si>
  <si>
    <t>0:
Not Started</t>
  </si>
  <si>
    <t>1: Commenced</t>
  </si>
  <si>
    <t>2: 
Established</t>
  </si>
  <si>
    <t>3: 
Almost Complete</t>
  </si>
  <si>
    <t>4: 
Complete </t>
  </si>
  <si>
    <t>Not Applicable</t>
  </si>
  <si>
    <t>Applicable Total</t>
  </si>
  <si>
    <t>Performance Summary</t>
  </si>
  <si>
    <t>% achieved</t>
  </si>
  <si>
    <t>Yes</t>
  </si>
  <si>
    <t>No</t>
  </si>
  <si>
    <t>Total</t>
  </si>
  <si>
    <t>Post Occupancy Evaluation</t>
  </si>
  <si>
    <t>Post Occupancy Evaluation Monitoring</t>
  </si>
  <si>
    <t>Suggested Measure</t>
  </si>
  <si>
    <t>Design Prediction</t>
  </si>
  <si>
    <t>Handover Capture</t>
  </si>
  <si>
    <t>Year 
1 Data Capture</t>
  </si>
  <si>
    <t>Year 2 
Data Capture</t>
  </si>
  <si>
    <t>Improvement On 
Year 1</t>
  </si>
  <si>
    <t>Year 3 
Data Capture</t>
  </si>
  <si>
    <t>Improvement On 
Year 2</t>
  </si>
  <si>
    <t>Occupant comfort levels:</t>
  </si>
  <si>
    <t xml:space="preserve">Internal air quality in each monitored space </t>
  </si>
  <si>
    <r>
      <t>&lt;900 CO</t>
    </r>
    <r>
      <rPr>
        <vertAlign val="subscript"/>
        <sz val="12"/>
        <color theme="1"/>
        <rFont val="Arial"/>
        <family val="2"/>
      </rPr>
      <t>2</t>
    </r>
    <r>
      <rPr>
        <sz val="12"/>
        <color theme="1"/>
        <rFont val="Arial"/>
        <family val="2"/>
      </rPr>
      <t xml:space="preserve"> ppm</t>
    </r>
  </si>
  <si>
    <t xml:space="preserve">Internal temperature in each monitored space </t>
  </si>
  <si>
    <t>Compliance with CIBSE TM 52 and / CIBSE TM 59.</t>
  </si>
  <si>
    <t xml:space="preserve">Noise </t>
  </si>
  <si>
    <t>Compliance with SHTM 03-01. No breach of acoustic levels / no formal complaints raised.</t>
  </si>
  <si>
    <t>Quality spaces that are fit for purpose (e.g. confirmation of desirable space and that different functional areas are operational and effectively meet end user needs)</t>
  </si>
  <si>
    <t>User feedback e.g. occupant survey and focussed discussion workshops.</t>
  </si>
  <si>
    <t>Adaptability of space</t>
  </si>
  <si>
    <t>Building / areas support a change in use / expansion.</t>
  </si>
  <si>
    <t>Flexibility of space</t>
  </si>
  <si>
    <t>Building / areas accommodates a variety of uses as per end user needs.</t>
  </si>
  <si>
    <t>Accessible internal and external spaces</t>
  </si>
  <si>
    <t>Feedback from accessible and inclusive end user testing.</t>
  </si>
  <si>
    <t>Valued greenspace</t>
  </si>
  <si>
    <t>Availability, accessibility and reported use of greenspace.</t>
  </si>
  <si>
    <t>Active travel</t>
  </si>
  <si>
    <t>Travel survey data.</t>
  </si>
  <si>
    <t>Occupant satisfaction</t>
  </si>
  <si>
    <t>Staff comfort levels, occupant satisfaction rates, perceived levels of wellbeing (survey feedback, focussed workshop discussion sessions, results from wellbeing scale).</t>
  </si>
  <si>
    <t>Resource efficiency</t>
  </si>
  <si>
    <t>Volume of waste generated.</t>
  </si>
  <si>
    <t>Reporting of waste streams (volume reused / recycled recovered / disposed).</t>
  </si>
  <si>
    <t>Management and maintenance</t>
  </si>
  <si>
    <t>LCC predictions compared with in use data (e.g. expected levels of performance / longevity).</t>
  </si>
  <si>
    <t>Circular procurement</t>
  </si>
  <si>
    <t xml:space="preserve">Waste streams and Carbon budgets. </t>
  </si>
  <si>
    <t>Operational GHG emissions</t>
  </si>
  <si>
    <r>
      <t>tCO</t>
    </r>
    <r>
      <rPr>
        <vertAlign val="subscript"/>
        <sz val="12"/>
        <color theme="1"/>
        <rFont val="Arial"/>
        <family val="2"/>
      </rPr>
      <t>2</t>
    </r>
    <r>
      <rPr>
        <sz val="12"/>
        <color theme="1"/>
        <rFont val="Arial"/>
        <family val="2"/>
      </rPr>
      <t>e per annum.</t>
    </r>
  </si>
  <si>
    <t>Energy Use Intensity</t>
  </si>
  <si>
    <r>
      <t>kWh/m</t>
    </r>
    <r>
      <rPr>
        <vertAlign val="superscript"/>
        <sz val="12"/>
        <color theme="1"/>
        <rFont val="Arial"/>
        <family val="2"/>
      </rPr>
      <t>2</t>
    </r>
    <r>
      <rPr>
        <sz val="12"/>
        <color theme="1"/>
        <rFont val="Arial"/>
        <family val="2"/>
      </rPr>
      <t>/yr</t>
    </r>
  </si>
  <si>
    <t>Renewable technology contribution</t>
  </si>
  <si>
    <t>Performance and security of energy supply</t>
  </si>
  <si>
    <t xml:space="preserve">Quality inspection result / incidence of failure </t>
  </si>
  <si>
    <t>Water management</t>
  </si>
  <si>
    <t>Water management effectiveness (incuding waste water and detection of any water leaks, including volumes).</t>
  </si>
  <si>
    <t>Water consumption (volume per annum - breakdown per metering strategy).</t>
  </si>
  <si>
    <t>Landscape management</t>
  </si>
  <si>
    <t>Maintenance of greenspace (effectiveness of strategy and annual cost).</t>
  </si>
  <si>
    <t>Maintenance of biodiversity on site (effectiveness of strategy and cost).</t>
  </si>
  <si>
    <t>Pollution control strategies</t>
  </si>
  <si>
    <t>Recorded incidences requiring pollution control measures (flooding, water, air, noise etc.).</t>
  </si>
  <si>
    <t>Stakeholder List</t>
  </si>
  <si>
    <t>SURNAME</t>
  </si>
  <si>
    <t>Name</t>
  </si>
  <si>
    <t>Role</t>
  </si>
  <si>
    <t>Organisation</t>
  </si>
  <si>
    <t>E-mail</t>
  </si>
  <si>
    <t>IA/eOBC</t>
  </si>
  <si>
    <t>COUNT</t>
  </si>
  <si>
    <t>NHS Ayrshire and Arran</t>
  </si>
  <si>
    <t>NHS Borders</t>
  </si>
  <si>
    <t>NHS Dumfries and Galloway</t>
  </si>
  <si>
    <t>NHS Western Isles </t>
  </si>
  <si>
    <t>NHS Fife</t>
  </si>
  <si>
    <t>NHS Forth Valley</t>
  </si>
  <si>
    <t>NHS Grampian</t>
  </si>
  <si>
    <t>NHS Greater Glasgow and Clyde</t>
  </si>
  <si>
    <t>NHS Highland</t>
  </si>
  <si>
    <t>NHS Lanarkshire</t>
  </si>
  <si>
    <t>NHS Lothian</t>
  </si>
  <si>
    <t>NHS Orkney</t>
  </si>
  <si>
    <t>NHS Shetland</t>
  </si>
  <si>
    <t>NHS Tayside</t>
  </si>
  <si>
    <t>Public Health Scotland</t>
  </si>
  <si>
    <t>Healthcare Improvement Scotland</t>
  </si>
  <si>
    <t>NHS Education for Scotland</t>
  </si>
  <si>
    <t>NHS National Waiting Times Centre</t>
  </si>
  <si>
    <t>NHS24</t>
  </si>
  <si>
    <t>Scottish Ambulance Service</t>
  </si>
  <si>
    <t>The State Hospitals Board for Scotland</t>
  </si>
  <si>
    <t>NHS National Services Scotland</t>
  </si>
  <si>
    <t>Other</t>
  </si>
  <si>
    <t>Operational emissions</t>
  </si>
  <si>
    <t>Outcome</t>
  </si>
  <si>
    <t>Net zero Greenhouse Gas emissions</t>
  </si>
  <si>
    <t xml:space="preserve">Performance verification     </t>
  </si>
  <si>
    <t xml:space="preserve"> 'As built' building information confirms that the amount of Greenhouse Gas emissions associated with the building's operational energy on an annual basis is zero or negative.</t>
  </si>
  <si>
    <t>RIBA Plan of Work</t>
  </si>
  <si>
    <t>Guidance</t>
  </si>
  <si>
    <t xml:space="preserve">0
Strategic Definition
</t>
  </si>
  <si>
    <t>Apply    POE    learning    &amp;    adopt    soft    landings    approach</t>
  </si>
  <si>
    <r>
      <t xml:space="preserve">A net zero Greenhouse Gas emissions (GHG) building has zero (or negative) emissions associated with the building’s annual operational energy. 
It is a highly energy efficient building, powered 100% by on-site and / or off-site renewable energy and achieves a level of energy performance in-use in line with national climate change targets.
</t>
    </r>
    <r>
      <rPr>
        <b/>
        <sz val="10"/>
        <color theme="5"/>
        <rFont val="Segoe UI"/>
        <family val="2"/>
      </rPr>
      <t xml:space="preserve">Net zero
Set a clear and uncompromising project outcome, to be included in the project brief, in relation to operational emissions; a requirement to design and construct a net zero GHG emissions building. </t>
    </r>
    <r>
      <rPr>
        <sz val="10"/>
        <color theme="5"/>
        <rFont val="Segoe UI"/>
        <family val="2"/>
      </rPr>
      <t xml:space="preserve">
</t>
    </r>
  </si>
  <si>
    <r>
      <t>Commitment to design and construct a net zero GHG emissions development.</t>
    </r>
    <r>
      <rPr>
        <b/>
        <sz val="12"/>
        <color rgb="FFFF0000"/>
        <rFont val="Segoe UI"/>
        <family val="2"/>
      </rPr>
      <t xml:space="preserve">  </t>
    </r>
    <r>
      <rPr>
        <b/>
        <i/>
        <sz val="12"/>
        <color rgb="FFFF0000"/>
        <rFont val="Segoe UI"/>
        <family val="2"/>
      </rPr>
      <t>referenced within SCIM and  project brief</t>
    </r>
  </si>
  <si>
    <t xml:space="preserve">Initial Agreement
Initial Design Statement
</t>
  </si>
  <si>
    <r>
      <rPr>
        <sz val="10"/>
        <color theme="1" tint="0.34998626667073579"/>
        <rFont val="Segoe UI"/>
        <family val="2"/>
      </rPr>
      <t xml:space="preserve">The Energy Use Intensity (EUI) is a measure of the total energy consumed in a building annually; a metric that is solely dependent on how well the building will perform in-use, measured in kWh/m2.yr. An EUI includes all regulated and unregulated energy consumption. 
</t>
    </r>
    <r>
      <rPr>
        <b/>
        <sz val="10"/>
        <color theme="5"/>
        <rFont val="Segoe UI"/>
        <family val="2"/>
      </rPr>
      <t xml:space="preserve">EUI
Inform an EUI benchmark that can be specified in the brief and utilised during early design stages. Utilise existing data on the NHSS energy monitoring and targeting site, identifying best practice projects where possible, to inform the EUI. </t>
    </r>
    <r>
      <rPr>
        <b/>
        <sz val="10"/>
        <color theme="1" tint="0.34998626667073579"/>
        <rFont val="Segoe UI"/>
        <family val="2"/>
      </rPr>
      <t xml:space="preserve">
</t>
    </r>
    <r>
      <rPr>
        <sz val="10"/>
        <color theme="1" tint="0.34998626667073579"/>
        <rFont val="Segoe UI"/>
        <family val="2"/>
      </rPr>
      <t>The building’s energy demand for space heating and cooling can be significantly reduced through enhanced fabric performance and passive design measures. Performance measures should be specified within the brief to encourage design  development that promotes a fabric first approach.</t>
    </r>
    <r>
      <rPr>
        <b/>
        <sz val="10"/>
        <color theme="5"/>
        <rFont val="Segoe UI"/>
        <family val="2"/>
      </rPr>
      <t xml:space="preserve">
Space heating 
Reduce space heating demand. Adopt a passive design target of &lt;15 kWh/m2.yr or utilise existing data on the NHSS energy monitoring and targeting site, identifying best practice projects where possible, to inform the benchmark.    
Fabric performance
Require the specification of highly efficient fabric and external shading design to reduce the heating and cooling demand. 
Promote passive design and fabric efficiency by requiring the following indicative fabric performance measures:
Walls   &lt;0.15 W/m2K    Windows  &lt;1.0 W/m2K              Floor   &lt;0.12 W/m2K               Doors   &lt;1.2 W/m2K     G-value of glass &lt;1.2 W/m2K    Roof   &lt;0.12 W/m2K                  Air permeability &lt;1 m3/h.m2@50Pa                        
</t>
    </r>
    <r>
      <rPr>
        <sz val="10"/>
        <color theme="1" tint="0.34998626667073579"/>
        <rFont val="Segoe UI"/>
        <family val="2"/>
      </rPr>
      <t>Thermal bridges can account for considerable heat loss in a building and as buildings become better insulated this becomes even more significant. Thermal bridges can create localised cold-spots, leading to condensation build-up or mould growth. 
Losses are calculated by considering junction PSI-values and a building’s y-value. The lower the U-values, Y-values and PSI-values, the lower the fabric heat loss.</t>
    </r>
    <r>
      <rPr>
        <b/>
        <sz val="10"/>
        <color theme="5"/>
        <rFont val="Segoe UI"/>
        <family val="2"/>
      </rPr>
      <t xml:space="preserve">
Thermal bridge losses
Limit the overall heat loss arising from thermal bridge losses by setting a maximum y-value of 0.04 W/m2K. 
Request that junction PSI-values, for each of the junctions where the building elements meet, are quantified and improved where possible. 
</t>
    </r>
    <r>
      <rPr>
        <sz val="10"/>
        <color theme="1" tint="0.34998626667073579"/>
        <rFont val="Segoe UI"/>
        <family val="2"/>
      </rPr>
      <t xml:space="preserve">Prior to optimising building systems’ to satisfy predicted consumption levels, energy demand should first be limited, as far as reasonably possible, through the building fabric and passive measures. To further increase the overall efficiency of the building in-use, the specification of energy efficient building systems and the integration of smart energy management systems are required.  Improvements should include highly energy efficient HVAC, lighting and vertical transport systems as well as the integration of intuitive and responsive building management systems.  Designs should take account of recommended heating and hot water coefficients of performance (COP) and Seasonal Performance Factors. 
The physical wellbeing of building occupants should be considered alongside energy reductions. These include considerations around indoor air quality, daylight and overheating. Further guidance is included within the Wellbeing section of this document.
</t>
    </r>
    <r>
      <rPr>
        <b/>
        <sz val="10"/>
        <color theme="5"/>
        <rFont val="Segoe UI"/>
        <family val="2"/>
      </rPr>
      <t xml:space="preserve">System efficiency measures
Reference trusted sources when considering setting limits for lighting power density, e.g. EU Green Public Procurement Indoor Lighting Technical Background Report where normalised lighting power density for hospital wards and examination rooms is recommended as 3.5 – 4 W/m2/100lux. 
Require the specification of heat pumps with a Seasonal Coefficient of Performance of 2.8 or above, where the COP for GSHPs is over 4 and ASHPs is over 3.
Where Mechanical Ventilation is deemed the most suitable system, Mechanical Ventilation with Heat Recovery (MVHR) with an efficiency of at least 90% is required.
Energy efficient solutions are required to be specified for any vertical transport systems, with the number and size dictated by demand and usage patterns. The use of regenerative drives should be considered and energy efficient features should be specified for lighting, standby options and VVF control of the drive motor.
BEMS, metering, control and programming …….. </t>
    </r>
  </si>
  <si>
    <r>
      <t>Utilise existing data to inform EUI benchmark;</t>
    </r>
    <r>
      <rPr>
        <b/>
        <i/>
        <sz val="12"/>
        <color rgb="FFFF0000"/>
        <rFont val="Segoe UI"/>
        <family val="2"/>
      </rPr>
      <t xml:space="preserve"> requirement to report this</t>
    </r>
    <r>
      <rPr>
        <b/>
        <sz val="12"/>
        <color theme="1" tint="0.34998626667073579"/>
        <rFont val="Segoe UI"/>
        <family val="2"/>
      </rPr>
      <t xml:space="preserve">
Min. design performance measures specified. </t>
    </r>
    <r>
      <rPr>
        <b/>
        <i/>
        <sz val="12"/>
        <color rgb="FFFF0000"/>
        <rFont val="Segoe UI"/>
        <family val="2"/>
      </rPr>
      <t>details of actual performance values within guide</t>
    </r>
  </si>
  <si>
    <t>Early OBC
Final Design Statement</t>
  </si>
  <si>
    <t>2 
Concept Design</t>
  </si>
  <si>
    <r>
      <rPr>
        <sz val="10"/>
        <color theme="1" tint="0.34998626667073579"/>
        <rFont val="Segoe UI"/>
        <family val="2"/>
      </rPr>
      <t xml:space="preserve">Factors such as building massing, layout, orientation, fabric design, daylighting provision, ventilation strategies and thermal mass can significantly affect the heat gains and losses in a building. An early passive design analysis can help to inform a design solution that minimises reliance on active building services systems.
</t>
    </r>
    <r>
      <rPr>
        <b/>
        <sz val="10"/>
        <color theme="5"/>
        <rFont val="Segoe UI"/>
        <family val="2"/>
      </rPr>
      <t xml:space="preserve">Passive design analysis
Require a detailed passive design analysis to be delivered and for the results to inform the conceptual designs. The initial findings should be presented to the client during early concept design stages. As a minimum, the passive design analysis should cover:
Site location / Site weather / Microclimate / Building layout / Building orientation / Building form / Building fabric / Self-shading and external shading features / Thermal mass or other fabric thermal storage / Building occupancy type / Daylighting strategy / Window to wall ratio / Ventilation strategy /  Adaptation to climate change.
Requirement for renewable energy feasibility study - low carbon - demand response ….detail considerations and favourable options
</t>
    </r>
    <r>
      <rPr>
        <sz val="10"/>
        <color theme="1" tint="0.34998626667073579"/>
        <rFont val="Segoe UI"/>
        <family val="2"/>
      </rPr>
      <t xml:space="preserve">The accuracy of output from a dynamic simulation model is highly influenced by the level of accuracy and detail that is fed into the model. In order to help adequately address any perceived performance gap issues, it is vitally important that the information collated and used to predict theoretical performance during design development stage accurately represents the actual operational patterns, as far as reasonably possible. This will be a collaborative process. It is advised that the client develop standard operational templates and, over time, builds a library that can be used as a source of information.   </t>
    </r>
    <r>
      <rPr>
        <b/>
        <sz val="10"/>
        <color theme="5"/>
        <rFont val="Segoe UI"/>
        <family val="2"/>
      </rPr>
      <t xml:space="preserve">
Operational templates
Assumptions in relation to occupancy rates and usage patterns must be realistic and accurately reflect how the operational building will function. Detailed information on the use of the building should be collated during detailed stakeholder engagement exercises. 
Operational templates are required to be populated with information captured during stakeholder engagement sessions. This will detail how each intended space is required to operate, expected behavioural and occupancy patterns and will identify the required equipment and services to allow this space to be fully functional. This information should be sourced from end user groups and agreed with the client at as early an opportunity as possible. 
</t>
    </r>
    <r>
      <rPr>
        <sz val="10"/>
        <color theme="1" tint="0.34998626667073579"/>
        <rFont val="Segoe UI"/>
        <family val="2"/>
      </rPr>
      <t>Dynamic simulation modelling (DSM) will play an important part in the transition to net zero. Modelling should evolve throughout the design process and post-handover, into operation and there will be requirements for different types and levels of information at each stage.
The accuracy and robustness of dynamic simulation models are heavily influenced by the accuracy of the information that is provided and utilised when predicting in-use building performance scenarios. 
To deliver credible and valuable results, information that accurately reflects how the building will be operated when in-use must be sourced, verified and utilised. Clients, project teams and wider stakeholder must all take responsibility in providing this information and ensuring its accuracy. The decisions drawn from the results of the modelling also need to be shared across all project stakeholders.</t>
    </r>
    <r>
      <rPr>
        <b/>
        <sz val="10"/>
        <color theme="5"/>
        <rFont val="Segoe UI"/>
        <family val="2"/>
      </rPr>
      <t xml:space="preserve">
Dynamic Simulation Modelling
Modellers are expected to hold the required level of training and demonstrate competency in order to deliver and adequately analyse results and provide credible recommendations at each stage of project development. 
There is a requirement to review the input data and outcomes with the client at every project stage. 
Evidence of Quality Management is a requirement and is expected to include review and verification of input data and output results by suitably qualified and experienced independent 3rd party experts at each stage in the project where modelling has been carried out.
There is a need for collective responsibility and collaboration when collating comprehensive data relating to the forecasting of the building performance in-use. All assumptions must be reviewed and agreed with the client. 
Operational templates (for each room and space) must be prepared and agreed with wider stakeholder and end user groups to ensure accuracy of input data. Early, in-depth stakeholder consultation with appropriate user groups is expected to ensure provision and accuracy of this data.
The client must have the opportunity to spend adequate time with the modeller to conduct an in-depth review of input data, ensuring accuracy and robustness, at an early stage in the project and throughout. 
The NHSS modelling guide must be followed. 
EUI reporting required during appraisal of concept design. </t>
    </r>
  </si>
  <si>
    <r>
      <t xml:space="preserve">Availability of operational templates; 
Detailed passive design analysis;
Detailed dynamic simulation modelling;
Demand response and renewables strategy. </t>
    </r>
    <r>
      <rPr>
        <b/>
        <sz val="12"/>
        <color rgb="FFFF0000"/>
        <rFont val="Segoe UI"/>
        <family val="2"/>
      </rPr>
      <t xml:space="preserve"> </t>
    </r>
    <r>
      <rPr>
        <b/>
        <i/>
        <sz val="12"/>
        <color rgb="FFFF0000"/>
        <rFont val="Segoe UI"/>
        <family val="2"/>
      </rPr>
      <t>detailed approach within guide</t>
    </r>
  </si>
  <si>
    <t>Final OBC
Early FBC</t>
  </si>
  <si>
    <t xml:space="preserve">3
Spatial Coordination </t>
  </si>
  <si>
    <r>
      <t xml:space="preserve">To evaluate and ensure robustness of operational performance predictions, request disclosure of key building performance metrics prior to planning approval. If targets are not being met, this allows for an opportunity to obtain further clarification and make changes where required.
</t>
    </r>
    <r>
      <rPr>
        <b/>
        <sz val="10"/>
        <color theme="5"/>
        <rFont val="Segoe UI"/>
        <family val="2"/>
      </rPr>
      <t>The Project team are required to arrange a detailed performance review workshop with client prior to planning submission. The client side estate management team should be represented at this workshop.
The workshop will include a detailed DSM walkthrough, ensuring accuracy and robustness:
- Review of minimum design performance measures, predicted operational performance and EUI
- Review of operational assumptions (based on information from operational templates and client / Estates input)
- Internal environmental conditions (ensuring comfort and wellbeing of occupants)
- Review of metering, management, zoning, programme and control strategy (opportunity for optimising operational efficiency) 
- Appropriate sizing / specification of building systems to limit over-engineering (demonstrate passive design measures and fabric enhancement have significantly reduced demand)</t>
    </r>
  </si>
  <si>
    <r>
      <rPr>
        <b/>
        <sz val="12"/>
        <color theme="1" tint="0.34998626667073579"/>
        <rFont val="Segoe UI"/>
        <family val="2"/>
      </rPr>
      <t xml:space="preserve">Client DSM walkthrough and sign-off: </t>
    </r>
    <r>
      <rPr>
        <sz val="12"/>
        <color theme="1" tint="0.34998626667073579"/>
        <rFont val="Segoe UI"/>
        <family val="2"/>
      </rPr>
      <t xml:space="preserve">
-Min. design perf. measures and EUI
-Operational assumptions
-Internal environmental conditions
-Metering, programme and control</t>
    </r>
  </si>
  <si>
    <t>Performance review - 
pre-planning</t>
  </si>
  <si>
    <t xml:space="preserve">Internal approval - Complete evaluation matrix and report on net zero aspirations and EUI predictions. </t>
  </si>
  <si>
    <t>Final FBC</t>
  </si>
  <si>
    <t>4
Technical Design</t>
  </si>
  <si>
    <r>
      <rPr>
        <sz val="10"/>
        <color theme="1" tint="0.34998626667073579"/>
        <rFont val="Segoe UI"/>
        <family val="2"/>
      </rPr>
      <t xml:space="preserve">Prior to work commencing on site, undertake a performance verification exercise of the final design. Request a compliance summary report from the project team and ensure all agreed performance targets are being met. Effectively communicate the project ambitions with the contractor and plan for quality assurance throughout every stage of the construction and handover stages. </t>
    </r>
    <r>
      <rPr>
        <b/>
        <sz val="10"/>
        <color theme="1" tint="0.34998626667073579"/>
        <rFont val="Segoe UI"/>
        <family val="2"/>
      </rPr>
      <t xml:space="preserve">
</t>
    </r>
    <r>
      <rPr>
        <b/>
        <sz val="10"/>
        <color theme="5"/>
        <rFont val="Segoe UI"/>
        <family val="2"/>
      </rPr>
      <t>Establish a change control procedure that requires full communiction and client sign-off. Request that full consideration is given to the level of impact that any proposed change may have on the building's operational performance and that this is highlighted and discussed with the client prior to any changes being made or agreed. 
Request that a quality assurance plan is developed to monitor and promote good standards and practices during the construction stage. An on-site inspection programme is expected to commicate who will lead on this (e.g. lead designer), how oftern quality inspections will take place and what level of detail will be required. 
Ensure design aspirations, project outcomes, change control procedures, risk and quality assurance measures are all clealry communicated with contractor before any work starts on site.</t>
    </r>
  </si>
  <si>
    <t>Approve any changes before construction;
Plan for inspection - build and commissioning - who, how and when?</t>
  </si>
  <si>
    <t>Performance review - 
pre-construction</t>
  </si>
  <si>
    <t>Internal approval - Update evaluation matrix and report any changes.</t>
  </si>
  <si>
    <t>5
Manufacture &amp; Construction</t>
  </si>
  <si>
    <r>
      <t xml:space="preserve">Manage risk and promote higher levels of quality throughout the construction stage by ensuring regular quality assurance inspections are taking place, all change control procedures require client approval and that a requirement of physical testing is put in place. 
Ensure all systems and services are collectively commissioned and programmed to operate as intended prior to handover stage and a member of the client estates' team has the opportunity to benefit from a detailed walkthrough of all programming and controls. This will provide an opportunity for the building to operate efficiently from the very start of the in use stage. 
</t>
    </r>
    <r>
      <rPr>
        <b/>
        <sz val="10"/>
        <color theme="5"/>
        <rFont val="Segoe UI"/>
        <family val="2"/>
      </rPr>
      <t xml:space="preserve">Request that procedures are put in place to monitor and report on quality assurance on-site and require regular inspections and reporting to take place. Require particular attention to detail in relation to quality of workmanship that could compromise the fabric integrity e.g. enhanced building details, storing, preparation and installation of insulation materials and where services penetrate the building fabric.
Ensure a programme of physical testing is completed prior to handover. This should include testing of the fabric integrity and is expected to include air permeability testing and thermography to demonstrate performance with design stages predictions and continuity of insulation. 
Alocate adeqaute time in the delivery programme for commissining and any re-commissioning of complex and non-complex building services and handover and aftercare workshops to take place in the months prior to completion, following a soft landings approach. 
Request a cohesive, whole building approach to commissioning to ensure all systems and services are commissioned and programmed to work seamlessly together, and as designed. A system and servies design review should take place between the project team (ideally contractor and lead designer) and an appointed commissioning manager prior to the commissionoing of systems. This should be followed up by a site inspection visit 
with a representative from the client estates team, prior to handover.
Ensure a comprehensive seasonal commissioning programme is agreed and in place prior to handover. This should take place during the first 12 months after occupation and account for differing occupancy patterns and seasonal impacts. </t>
    </r>
    <r>
      <rPr>
        <sz val="10"/>
        <color theme="1" tint="0.34998626667073579"/>
        <rFont val="Segoe UI"/>
        <family val="2"/>
      </rPr>
      <t xml:space="preserve">
</t>
    </r>
  </si>
  <si>
    <r>
      <rPr>
        <b/>
        <sz val="12"/>
        <color theme="1" tint="0.34998626667073579"/>
        <rFont val="Segoe UI"/>
        <family val="2"/>
      </rPr>
      <t>Quality assurance:</t>
    </r>
    <r>
      <rPr>
        <sz val="12"/>
        <color theme="1" tint="0.34998626667073579"/>
        <rFont val="Segoe UI"/>
        <family val="2"/>
      </rPr>
      <t xml:space="preserve">
-Change control procedure - client sign-off
-Inspection - client reports
-Programme of physical testing - fabric integrity / air-quality</t>
    </r>
  </si>
  <si>
    <t>6
Handover</t>
  </si>
  <si>
    <r>
      <rPr>
        <sz val="10"/>
        <color theme="1" tint="0.34998626667073579"/>
        <rFont val="Segoe UI"/>
        <family val="2"/>
      </rPr>
      <t>A handover procedure and aftercare package that promote a soft landings approach should be prepared, this should follow the approah taken throughout the project and support a smooth transition to the in use phase. 
It is important to understand how and who will be operating and interacting with the building and making sure that the Building Information is in a useable and digestible format. Identify the levels of information that will benefit each user group and ensure that this is provided prior to handover; a standard Building Manual for detailed information, a quick start guide of key asset information (for estates team / facility managers) and a Building Users Guide for the every day user groups. 
In order to accurately monitor and compare predicted performance with actual in use performance, a client should request an updated multi-disciplinary model with 'as built' information. This model(s) can support asset management, inform maintenance strategies, monitor in-use performance, consider the viability and impact of future adaptation, plan for end of life etc.</t>
    </r>
    <r>
      <rPr>
        <b/>
        <sz val="10"/>
        <color theme="1" tint="0.34998626667073579"/>
        <rFont val="Segoe UI"/>
        <family val="2"/>
      </rPr>
      <t xml:space="preserve">
</t>
    </r>
    <r>
      <rPr>
        <b/>
        <sz val="10"/>
        <color theme="5"/>
        <rFont val="Segoe UI"/>
        <family val="2"/>
      </rPr>
      <t xml:space="preserve">Request and plan for the following commissioning and aftercare support:
Commissioning manager to schedule a review of the operational systems and services with a representative from the estates team, allowing an opportunity for early fine tuning of systems and services, commencing prior to occupation.
End user interactive workshops and guided tours scheduled to take place prior to occupation to smooth transition and aid understanding of the level of interaction and control each user group can expect to exercise. Content must be tailored to support those who use the building and those who manage the building.  
Contractor to identify an aftercare manager and agree aftercare plan with client. As a minimum this will include commitment to a series of defect review meetings, dates for the seasonal commissioning of building services and a commitment to support post occupancy evaluation. 
Prior to handover, the following should be provided:
EPC - Net Zero Carbon 'as-built'
Building User Guides
Seasonal Commissioning Programme
Level of Aftercare and post occupancy monitoring
and
Multi-disciplinary model updated with 'as built' information and including:
DSM - in use energy, comfort predictions etc.
LCC study - maintenance &amp; replacement
WLC assessment - 'as built' assessment
</t>
    </r>
    <r>
      <rPr>
        <b/>
        <sz val="10"/>
        <color theme="1" tint="0.34998626667073579"/>
        <rFont val="Segoe UI"/>
        <family val="2"/>
      </rPr>
      <t xml:space="preserve">
</t>
    </r>
  </si>
  <si>
    <t>EPC - Net Zero Carbon 'as-built';
Client in receipt of multi-disciplinary model (to support asset management, maintenance, in-use, adaptation).</t>
  </si>
  <si>
    <t xml:space="preserve">Performance verification - 
'as built' / pre-occupation </t>
  </si>
  <si>
    <t>Internal approval - Update evaluation matrix and report any changes. 
Copy of the 'as built' EPC
Confirmation of the 'as built' operational performance predictions - net zero and EUI</t>
  </si>
  <si>
    <r>
      <rPr>
        <sz val="10"/>
        <color theme="1" tint="0.34998626667073579"/>
        <rFont val="Segoe UI"/>
        <family val="2"/>
      </rPr>
      <t>In order to support the efficient operation of the building in use and to collate valuable information that can be used to optimise performance as well as provide knowledge and learning for others, the following should be promoted:</t>
    </r>
    <r>
      <rPr>
        <b/>
        <sz val="10"/>
        <color theme="1" tint="0.34998626667073579"/>
        <rFont val="Segoe UI"/>
        <family val="2"/>
      </rPr>
      <t xml:space="preserve">
</t>
    </r>
    <r>
      <rPr>
        <b/>
        <sz val="10"/>
        <color theme="5"/>
        <rFont val="Segoe UI"/>
        <family val="2"/>
      </rPr>
      <t xml:space="preserve">
FM / asset management contracts to be performance based in relation to energy consumption  
Structured POE programme to capture data and verify performance outcomes over a minimum reporting period of 3 years (ideally indefinitely)
Data disclosure, encouraging full transparency and knowledge share, supporting learning and performance improvement</t>
    </r>
  </si>
  <si>
    <t>FM contracts, performance outcomes based on energy consumption;  
Model based performance analysis;
Extended POE;
Data disclosure.</t>
  </si>
  <si>
    <t>Performance verification - 
in-use</t>
  </si>
  <si>
    <t>Internal approval - Completed POE reporting template</t>
  </si>
  <si>
    <t>UKGBC Net Zero Carbon Buildings: A Framework Definition; Climate Change (Emissions Reduction Targets) (Scotland) Act 2019</t>
  </si>
  <si>
    <t>Consider net zero in the context of Whole life carbon.</t>
  </si>
  <si>
    <t xml:space="preserve">Whole Life Carbon assessment confirms a marked reduction in the level of embodied carbon over the building life cycle (kgCO2e). </t>
  </si>
  <si>
    <r>
      <t xml:space="preserve">Embodied carbon refers to the amount of greenhouse gas (GHG) emissions generated to produce a built asset. This includes emissions associated at the following life cycle stages:
</t>
    </r>
    <r>
      <rPr>
        <b/>
        <sz val="10"/>
        <color theme="1" tint="0.34998626667073579"/>
        <rFont val="Segoe UI"/>
        <family val="2"/>
      </rPr>
      <t>Product:</t>
    </r>
    <r>
      <rPr>
        <sz val="10"/>
        <color theme="1" tint="0.34998626667073579"/>
        <rFont val="Segoe UI"/>
        <family val="2"/>
      </rPr>
      <t xml:space="preserve"> extraction, manufacture/processing of materials, transportation to site.
</t>
    </r>
    <r>
      <rPr>
        <b/>
        <sz val="10"/>
        <color theme="1" tint="0.34998626667073579"/>
        <rFont val="Segoe UI"/>
        <family val="2"/>
      </rPr>
      <t>Construction</t>
    </r>
    <r>
      <rPr>
        <sz val="10"/>
        <color theme="1" tint="0.34998626667073579"/>
        <rFont val="Segoe UI"/>
        <family val="2"/>
      </rPr>
      <t xml:space="preserve">: assembly of every product and element in the building (energy and water consumption).
</t>
    </r>
    <r>
      <rPr>
        <b/>
        <sz val="10"/>
        <color theme="1" tint="0.34998626667073579"/>
        <rFont val="Segoe UI"/>
        <family val="2"/>
      </rPr>
      <t>In-use:</t>
    </r>
    <r>
      <rPr>
        <sz val="10"/>
        <color theme="1" tint="0.34998626667073579"/>
        <rFont val="Segoe UI"/>
        <family val="2"/>
      </rPr>
      <t xml:space="preserve"> maintenance, repair, refurbishment, replacement and emissions associated with refrigerant leakage.
</t>
    </r>
    <r>
      <rPr>
        <b/>
        <sz val="10"/>
        <color theme="1" tint="0.34998626667073579"/>
        <rFont val="Segoe UI"/>
        <family val="2"/>
      </rPr>
      <t>End of life:</t>
    </r>
    <r>
      <rPr>
        <sz val="10"/>
        <color theme="1" tint="0.34998626667073579"/>
        <rFont val="Segoe UI"/>
        <family val="2"/>
      </rPr>
      <t xml:space="preserve"> demolition, disassembly waste processing and disposal of any parts of product or building and any associated transportation.
Whole Life Carbon (WLC) refers to embodied carbon plus operational carbon.
</t>
    </r>
    <r>
      <rPr>
        <b/>
        <sz val="10"/>
        <color theme="5"/>
        <rFont val="Segoe UI"/>
        <family val="2"/>
      </rPr>
      <t xml:space="preserve">Embodied carbon
Commit to a Whole life Carbon approach by setting a requirement in the project brief for a reduction in embodied carbon to be demonstrated over the building life cycle. 
</t>
    </r>
    <r>
      <rPr>
        <sz val="10"/>
        <color theme="5"/>
        <rFont val="Segoe UI"/>
        <family val="2"/>
      </rPr>
      <t xml:space="preserve">
</t>
    </r>
  </si>
  <si>
    <r>
      <rPr>
        <sz val="10"/>
        <color theme="1" tint="0.34998626667073579"/>
        <rFont val="Segoe UI"/>
        <family val="2"/>
      </rPr>
      <t xml:space="preserve">A WLC assessment is used to inform building design and products that generate the lowest carbon emissions over its whole life. This is measured through a Life Cycle Assessment (LCA), which accounts for the associated emissions at every life cycle stage of a building’s materials and products. 
Environmental Product Declarations (EPDs) are to be used, where possible, as credible and transparent sources of information that can support LCA studies.   
The LCA should typically consist of four key steps:
1. </t>
    </r>
    <r>
      <rPr>
        <b/>
        <sz val="10"/>
        <color theme="1" tint="0.34998626667073579"/>
        <rFont val="Segoe UI"/>
        <family val="2"/>
      </rPr>
      <t>Define goal and scope</t>
    </r>
    <r>
      <rPr>
        <sz val="10"/>
        <color theme="1" tint="0.34998626667073579"/>
        <rFont val="Segoe UI"/>
        <family val="2"/>
      </rPr>
      <t xml:space="preserve"> – Promote the design with the least environmental impact. Consistency in approach. 
2. </t>
    </r>
    <r>
      <rPr>
        <b/>
        <sz val="10"/>
        <color theme="1" tint="0.34998626667073579"/>
        <rFont val="Segoe UI"/>
        <family val="2"/>
      </rPr>
      <t>Estimate quantities of materials, products and processes</t>
    </r>
    <r>
      <rPr>
        <sz val="10"/>
        <color theme="1" tint="0.34998626667073579"/>
        <rFont val="Segoe UI"/>
        <family val="2"/>
      </rPr>
      <t xml:space="preserve"> – Accuracy of data. Utilising BIM models.  
3. </t>
    </r>
    <r>
      <rPr>
        <b/>
        <sz val="10"/>
        <color theme="1" tint="0.34998626667073579"/>
        <rFont val="Segoe UI"/>
        <family val="2"/>
      </rPr>
      <t>Assess environmental impact</t>
    </r>
    <r>
      <rPr>
        <sz val="10"/>
        <color theme="1" tint="0.34998626667073579"/>
        <rFont val="Segoe UI"/>
        <family val="2"/>
      </rPr>
      <t xml:space="preserve"> – Consistent assessment methodology at building level and product level. 
4.</t>
    </r>
    <r>
      <rPr>
        <b/>
        <sz val="10"/>
        <color theme="1" tint="0.34998626667073579"/>
        <rFont val="Segoe UI"/>
        <family val="2"/>
      </rPr>
      <t xml:space="preserve"> Interpret the results, refine and re-iterate</t>
    </r>
    <r>
      <rPr>
        <sz val="10"/>
        <color theme="1" tint="0.34998626667073579"/>
        <rFont val="Segoe UI"/>
        <family val="2"/>
      </rPr>
      <t xml:space="preserve"> – Iterative process that will inform design. Creation of carbon budgets.</t>
    </r>
    <r>
      <rPr>
        <b/>
        <sz val="10"/>
        <color theme="1" tint="0.34998626667073579"/>
        <rFont val="Segoe UI"/>
        <family val="2"/>
      </rPr>
      <t xml:space="preserve">
</t>
    </r>
    <r>
      <rPr>
        <b/>
        <sz val="10"/>
        <color theme="5"/>
        <rFont val="Segoe UI"/>
        <family val="2"/>
      </rPr>
      <t xml:space="preserve">Set a requirement for the project team to deliver an LCA study that follows the methodology outlined in the RICS Professional Statement for Whole life carbon assessment for the built environment. 
Request that an IMPACT compliant LCA tool is used and that a 60 year study period is referenced. Request the use of products with Environmental Product Declarations over those without. 
Request that the study is used to inform design with the lowest emissions over its whole life.
</t>
    </r>
  </si>
  <si>
    <r>
      <rPr>
        <sz val="10"/>
        <color theme="1" tint="0.34998626667073579"/>
        <rFont val="Segoe UI"/>
        <family val="2"/>
      </rPr>
      <t xml:space="preserve">To allow for an appropriate level of comparability, there must be a level of consistency in the WLC assessment approach. </t>
    </r>
    <r>
      <rPr>
        <b/>
        <sz val="10"/>
        <color theme="1" tint="0.34998626667073579"/>
        <rFont val="Segoe UI"/>
        <family val="2"/>
      </rPr>
      <t xml:space="preserve">
</t>
    </r>
    <r>
      <rPr>
        <b/>
        <sz val="10"/>
        <color theme="5"/>
        <rFont val="Segoe UI"/>
        <family val="2"/>
      </rPr>
      <t xml:space="preserve">Require all sub-elements listed in the ‘COMPONENTS’ table below to be included in the LCA study, where present in the development. 
</t>
    </r>
    <r>
      <rPr>
        <b/>
        <i/>
        <sz val="10"/>
        <color theme="5"/>
        <rFont val="Segoe UI"/>
        <family val="2"/>
      </rPr>
      <t>COMPONENTS TABLE INSERT HERE– RICS New Rules of Measurement (NRM) classification system</t>
    </r>
    <r>
      <rPr>
        <b/>
        <sz val="10"/>
        <color theme="5"/>
        <rFont val="Segoe UI"/>
        <family val="2"/>
      </rPr>
      <t xml:space="preserve">
Consider all life cycle stages relevant to the development in the LCA study, as defined by BS EN 15978 and these must be comparable for each iteration of the assessment. 
Present information for ‘Supplementary module D’ separately and consider and structure this around the circular economy principles.   
</t>
    </r>
    <r>
      <rPr>
        <b/>
        <i/>
        <sz val="10"/>
        <color theme="5"/>
        <rFont val="Segoe UI"/>
        <family val="2"/>
      </rPr>
      <t>BS EN 15978 DIAGRAM INSERT HERE</t>
    </r>
    <r>
      <rPr>
        <b/>
        <sz val="10"/>
        <color theme="5"/>
        <rFont val="Segoe UI"/>
        <family val="2"/>
      </rPr>
      <t xml:space="preserve">
Present results in a consistent format e.g. kg of CO2 equivalent (CO2e) over 100 years.</t>
    </r>
  </si>
  <si>
    <t>Thermal Energy Demand Intensity (TEDI) is a measure of the building’s annual heating requirement; a metric that is primarily influenced by how well insulated and airtight a building is and by the ventilation system. For example, a highly insulated, airtight building with heat recovery ventilation will achieve a better TEDI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</si>
</sst>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118">
    <font>
      <sz val="11"/>
      <color theme="1"/>
      <name val="Calibri"/>
      <family val="2"/>
      <scheme val="minor"/>
    </font>
    <font>
      <sz val="11"/>
      <color rgb="FF00B0F0"/>
      <name val="Calibri"/>
      <family val="2"/>
      <scheme val="minor"/>
    </font>
    <font>
      <b/>
      <sz val="11"/>
      <color theme="1"/>
      <name val="Calibri"/>
      <family val="2"/>
      <scheme val="minor"/>
    </font>
    <font>
      <sz val="11"/>
      <color rgb="FFC00000"/>
      <name val="Calibri"/>
      <family val="2"/>
      <scheme val="minor"/>
    </font>
    <font>
      <sz val="11"/>
      <color theme="3" tint="-0.249977111117893"/>
      <name val="Calibri"/>
      <family val="2"/>
      <scheme val="minor"/>
    </font>
    <font>
      <b/>
      <sz val="11"/>
      <color theme="0" tint="-0.499984740745262"/>
      <name val="Calibri"/>
      <family val="2"/>
      <scheme val="minor"/>
    </font>
    <font>
      <b/>
      <i/>
      <sz val="11"/>
      <color theme="0" tint="-0.499984740745262"/>
      <name val="Calibri"/>
      <family val="2"/>
      <scheme val="minor"/>
    </font>
    <font>
      <i/>
      <sz val="11"/>
      <color theme="0" tint="-0.499984740745262"/>
      <name val="Calibri"/>
      <family val="2"/>
      <scheme val="minor"/>
    </font>
    <font>
      <sz val="12"/>
      <color theme="1"/>
      <name val="Calibri"/>
      <family val="2"/>
      <scheme val="minor"/>
    </font>
    <font>
      <b/>
      <sz val="12"/>
      <color theme="1"/>
      <name val="Calibri"/>
      <family val="2"/>
      <scheme val="minor"/>
    </font>
    <font>
      <b/>
      <sz val="12"/>
      <color rgb="FFC00000"/>
      <name val="Calibri"/>
      <family val="2"/>
      <scheme val="minor"/>
    </font>
    <font>
      <b/>
      <sz val="12"/>
      <color rgb="FF00B0F0"/>
      <name val="Calibri"/>
      <family val="2"/>
      <scheme val="minor"/>
    </font>
    <font>
      <b/>
      <sz val="12"/>
      <color theme="3" tint="-0.249977111117893"/>
      <name val="Calibri"/>
      <family val="2"/>
      <scheme val="minor"/>
    </font>
    <font>
      <sz val="12"/>
      <color rgb="FF00B0F0"/>
      <name val="Calibri"/>
      <family val="2"/>
      <scheme val="minor"/>
    </font>
    <font>
      <sz val="12"/>
      <color rgb="FF990099"/>
      <name val="Calibri"/>
      <family val="2"/>
      <scheme val="minor"/>
    </font>
    <font>
      <i/>
      <sz val="12"/>
      <color theme="1"/>
      <name val="Calibri"/>
      <family val="2"/>
      <scheme val="minor"/>
    </font>
    <font>
      <sz val="12"/>
      <color rgb="FF92D050"/>
      <name val="Calibri"/>
      <family val="2"/>
      <scheme val="minor"/>
    </font>
    <font>
      <sz val="12"/>
      <color rgb="FFFF0066"/>
      <name val="Calibri"/>
      <family val="2"/>
      <scheme val="minor"/>
    </font>
    <font>
      <sz val="12"/>
      <color rgb="FF009999"/>
      <name val="Calibri"/>
      <family val="2"/>
      <scheme val="minor"/>
    </font>
    <font>
      <sz val="12"/>
      <color theme="8" tint="0.39997558519241921"/>
      <name val="Calibri"/>
      <family val="2"/>
      <scheme val="minor"/>
    </font>
    <font>
      <sz val="12"/>
      <color rgb="FF7030A0"/>
      <name val="Calibri"/>
      <family val="2"/>
      <scheme val="minor"/>
    </font>
    <font>
      <sz val="12"/>
      <color rgb="FF9966FF"/>
      <name val="Calibri"/>
      <family val="2"/>
      <scheme val="minor"/>
    </font>
    <font>
      <sz val="12"/>
      <color rgb="FF006666"/>
      <name val="Calibri"/>
      <family val="2"/>
      <scheme val="minor"/>
    </font>
    <font>
      <sz val="12"/>
      <color rgb="FF666633"/>
      <name val="Calibri"/>
      <family val="2"/>
      <scheme val="minor"/>
    </font>
    <font>
      <sz val="12"/>
      <color rgb="FFFF9900"/>
      <name val="Calibri"/>
      <family val="2"/>
      <scheme val="minor"/>
    </font>
    <font>
      <b/>
      <sz val="11"/>
      <color rgb="FFC00000"/>
      <name val="Calibri"/>
      <family val="2"/>
      <scheme val="minor"/>
    </font>
    <font>
      <b/>
      <sz val="11"/>
      <color rgb="FF00B0F0"/>
      <name val="Calibri"/>
      <family val="2"/>
      <scheme val="minor"/>
    </font>
    <font>
      <b/>
      <sz val="11"/>
      <color theme="3" tint="-0.249977111117893"/>
      <name val="Calibri"/>
      <family val="2"/>
      <scheme val="minor"/>
    </font>
    <font>
      <sz val="11"/>
      <color theme="1"/>
      <name val="Calibri"/>
      <family val="2"/>
      <scheme val="minor"/>
    </font>
    <font>
      <sz val="10"/>
      <color theme="1"/>
      <name val="Segoe UI"/>
      <family val="2"/>
    </font>
    <font>
      <sz val="11"/>
      <color theme="1"/>
      <name val="Segoe UI"/>
      <family val="2"/>
    </font>
    <font>
      <b/>
      <sz val="12"/>
      <color theme="0"/>
      <name val="Segoe UI"/>
      <family val="2"/>
    </font>
    <font>
      <b/>
      <sz val="12"/>
      <color rgb="FFFFFFFF"/>
      <name val="Segoe UI"/>
      <family val="2"/>
    </font>
    <font>
      <sz val="12"/>
      <color theme="1"/>
      <name val="Segoe UI"/>
      <family val="2"/>
    </font>
    <font>
      <sz val="10"/>
      <color theme="1" tint="0.34998626667073579"/>
      <name val="Segoe UI"/>
      <family val="2"/>
    </font>
    <font>
      <sz val="8"/>
      <color theme="1" tint="0.34998626667073579"/>
      <name val="Segoe UI"/>
      <family val="2"/>
    </font>
    <font>
      <b/>
      <sz val="12"/>
      <color rgb="FFFF0000"/>
      <name val="Segoe UI"/>
      <family val="2"/>
    </font>
    <font>
      <b/>
      <i/>
      <sz val="12"/>
      <color rgb="FFFF0000"/>
      <name val="Segoe UI"/>
      <family val="2"/>
    </font>
    <font>
      <sz val="12"/>
      <color theme="1" tint="0.34998626667073579"/>
      <name val="Segoe UI"/>
      <family val="2"/>
    </font>
    <font>
      <sz val="12"/>
      <color theme="0" tint="-0.499984740745262"/>
      <name val="Segoe UI"/>
      <family val="2"/>
    </font>
    <font>
      <b/>
      <sz val="12"/>
      <color theme="0" tint="-0.499984740745262"/>
      <name val="Segoe UI"/>
      <family val="2"/>
    </font>
    <font>
      <b/>
      <sz val="10"/>
      <color theme="1" tint="0.34998626667073579"/>
      <name val="Segoe UI"/>
      <family val="2"/>
    </font>
    <font>
      <b/>
      <sz val="12"/>
      <color theme="1" tint="0.34998626667073579"/>
      <name val="Segoe UI"/>
      <family val="2"/>
    </font>
    <font>
      <b/>
      <sz val="10"/>
      <color theme="0"/>
      <name val="Segoe UI"/>
      <family val="2"/>
    </font>
    <font>
      <b/>
      <sz val="14"/>
      <color theme="0"/>
      <name val="Segoe UI"/>
      <family val="2"/>
    </font>
    <font>
      <sz val="14"/>
      <color theme="1"/>
      <name val="Calibri"/>
      <family val="2"/>
      <scheme val="minor"/>
    </font>
    <font>
      <sz val="14"/>
      <color theme="1"/>
      <name val="Segoe UI"/>
      <family val="2"/>
    </font>
    <font>
      <b/>
      <sz val="14"/>
      <color rgb="FFFFFFFF"/>
      <name val="Segoe UI"/>
      <family val="2"/>
    </font>
    <font>
      <sz val="16"/>
      <color theme="1"/>
      <name val="Calibri"/>
      <family val="2"/>
      <scheme val="minor"/>
    </font>
    <font>
      <b/>
      <sz val="8"/>
      <color rgb="FFFFFFFF"/>
      <name val="Segoe UI"/>
      <family val="2"/>
    </font>
    <font>
      <sz val="8"/>
      <color theme="1"/>
      <name val="Segoe UI"/>
      <family val="2"/>
    </font>
    <font>
      <b/>
      <sz val="16"/>
      <color rgb="FFFFFFFF"/>
      <name val="Segoe UI"/>
      <family val="2"/>
    </font>
    <font>
      <sz val="20"/>
      <color theme="1"/>
      <name val="Calibri"/>
      <family val="2"/>
      <scheme val="minor"/>
    </font>
    <font>
      <b/>
      <sz val="20"/>
      <color theme="0"/>
      <name val="Segoe UI"/>
      <family val="2"/>
    </font>
    <font>
      <sz val="20"/>
      <color theme="0" tint="-0.499984740745262"/>
      <name val="Segoe UI"/>
      <family val="2"/>
    </font>
    <font>
      <sz val="20"/>
      <color theme="1"/>
      <name val="Segoe UI"/>
      <family val="2"/>
    </font>
    <font>
      <i/>
      <sz val="10"/>
      <color theme="0"/>
      <name val="Segoe UI"/>
      <family val="2"/>
    </font>
    <font>
      <i/>
      <sz val="10"/>
      <color theme="0"/>
      <name val="Calibri"/>
      <family val="2"/>
      <scheme val="minor"/>
    </font>
    <font>
      <b/>
      <sz val="10"/>
      <color theme="5"/>
      <name val="Segoe UI"/>
      <family val="2"/>
    </font>
    <font>
      <b/>
      <sz val="8"/>
      <color theme="1"/>
      <name val="Segoe UI"/>
      <family val="2"/>
    </font>
    <font>
      <sz val="10"/>
      <color theme="5"/>
      <name val="Segoe UI"/>
      <family val="2"/>
    </font>
    <font>
      <b/>
      <i/>
      <sz val="10"/>
      <color theme="5"/>
      <name val="Segoe UI"/>
      <family val="2"/>
    </font>
    <font>
      <b/>
      <sz val="11"/>
      <color rgb="FF002060"/>
      <name val="Calibri"/>
      <family val="2"/>
      <scheme val="minor"/>
    </font>
    <font>
      <sz val="8"/>
      <name val="Calibri"/>
      <family val="2"/>
      <scheme val="minor"/>
    </font>
    <font>
      <u/>
      <sz val="11"/>
      <color theme="10"/>
      <name val="Calibri"/>
      <family val="2"/>
      <scheme val="minor"/>
    </font>
    <font>
      <b/>
      <sz val="12"/>
      <color rgb="FF5E937F"/>
      <name val="Arial"/>
      <family val="2"/>
    </font>
    <font>
      <sz val="11"/>
      <color theme="1"/>
      <name val="Arial"/>
      <family val="2"/>
    </font>
    <font>
      <b/>
      <sz val="12"/>
      <color theme="1"/>
      <name val="Arial"/>
      <family val="2"/>
    </font>
    <font>
      <sz val="12"/>
      <color theme="1"/>
      <name val="Arial"/>
      <family val="2"/>
    </font>
    <font>
      <b/>
      <sz val="12"/>
      <color theme="0"/>
      <name val="Arial"/>
      <family val="2"/>
    </font>
    <font>
      <sz val="12"/>
      <name val="Arial"/>
      <family val="2"/>
    </font>
    <font>
      <b/>
      <sz val="12"/>
      <name val="Arial"/>
      <family val="2"/>
    </font>
    <font>
      <b/>
      <sz val="12"/>
      <color rgb="FF00A2E5"/>
      <name val="Arial"/>
      <family val="2"/>
    </font>
    <font>
      <b/>
      <sz val="14"/>
      <name val="Arial"/>
      <family val="2"/>
    </font>
    <font>
      <b/>
      <sz val="16"/>
      <name val="Arial"/>
      <family val="2"/>
    </font>
    <font>
      <b/>
      <sz val="12"/>
      <color theme="3"/>
      <name val="Arial"/>
      <family val="2"/>
    </font>
    <font>
      <sz val="12"/>
      <color theme="0"/>
      <name val="Arial"/>
      <family val="2"/>
    </font>
    <font>
      <b/>
      <sz val="12"/>
      <color theme="1" tint="0.34998626667073579"/>
      <name val="Arial"/>
      <family val="2"/>
    </font>
    <font>
      <b/>
      <sz val="12"/>
      <color rgb="FFFFFFFF"/>
      <name val="Arial"/>
      <family val="2"/>
    </font>
    <font>
      <b/>
      <sz val="12"/>
      <color rgb="FF004785"/>
      <name val="Arial"/>
      <family val="2"/>
    </font>
    <font>
      <b/>
      <sz val="14"/>
      <color theme="0"/>
      <name val="Arial"/>
      <family val="2"/>
    </font>
    <font>
      <b/>
      <sz val="16"/>
      <color theme="0"/>
      <name val="Arial"/>
      <family val="2"/>
    </font>
    <font>
      <sz val="12"/>
      <color theme="1" tint="0.499984740745262"/>
      <name val="Arial"/>
      <family val="2"/>
    </font>
    <font>
      <b/>
      <sz val="12"/>
      <color rgb="FF00B050"/>
      <name val="Arial"/>
      <family val="2"/>
    </font>
    <font>
      <sz val="12"/>
      <color rgb="FF002060"/>
      <name val="Arial"/>
      <family val="2"/>
    </font>
    <font>
      <sz val="12"/>
      <color theme="1" tint="0.34998626667073579"/>
      <name val="Arial"/>
      <family val="2"/>
    </font>
    <font>
      <b/>
      <sz val="12"/>
      <color rgb="FFFF0000"/>
      <name val="Arial"/>
      <family val="2"/>
    </font>
    <font>
      <b/>
      <sz val="14"/>
      <color rgb="FFFFFFFF"/>
      <name val="Arial"/>
      <family val="2"/>
    </font>
    <font>
      <b/>
      <sz val="14"/>
      <color theme="0" tint="-0.249977111117893"/>
      <name val="Arial"/>
      <family val="2"/>
    </font>
    <font>
      <sz val="12"/>
      <color rgb="FFC00000"/>
      <name val="Arial"/>
      <family val="2"/>
    </font>
    <font>
      <b/>
      <sz val="12"/>
      <color rgb="FFC00000"/>
      <name val="Arial"/>
      <family val="2"/>
    </font>
    <font>
      <b/>
      <sz val="14"/>
      <color theme="1"/>
      <name val="Arial"/>
      <family val="2"/>
    </font>
    <font>
      <b/>
      <sz val="16"/>
      <color theme="1"/>
      <name val="Arial"/>
      <family val="2"/>
    </font>
    <font>
      <b/>
      <sz val="16"/>
      <color theme="1"/>
      <name val="Calibri"/>
      <family val="2"/>
      <scheme val="minor"/>
    </font>
    <font>
      <b/>
      <sz val="18"/>
      <color theme="1"/>
      <name val="Arial"/>
      <family val="2"/>
    </font>
    <font>
      <b/>
      <sz val="20"/>
      <color theme="1"/>
      <name val="Arial"/>
      <family val="2"/>
    </font>
    <font>
      <b/>
      <sz val="20"/>
      <color theme="1"/>
      <name val="Calibri"/>
      <family val="2"/>
      <scheme val="minor"/>
    </font>
    <font>
      <sz val="14"/>
      <color theme="1"/>
      <name val="Arial"/>
      <family val="2"/>
    </font>
    <font>
      <sz val="18"/>
      <color theme="1"/>
      <name val="Calibri"/>
      <family val="2"/>
      <scheme val="minor"/>
    </font>
    <font>
      <vertAlign val="subscript"/>
      <sz val="12"/>
      <color theme="1"/>
      <name val="Arial"/>
      <family val="2"/>
    </font>
    <font>
      <vertAlign val="superscript"/>
      <sz val="12"/>
      <color theme="1"/>
      <name val="Arial"/>
      <family val="2"/>
    </font>
    <font>
      <b/>
      <sz val="14"/>
      <color rgb="FF00A2E5"/>
      <name val="Arial"/>
      <family val="2"/>
    </font>
    <font>
      <b/>
      <sz val="14"/>
      <color rgb="FF004785"/>
      <name val="Arial"/>
      <family val="2"/>
    </font>
    <font>
      <b/>
      <sz val="14"/>
      <color rgb="FF5E937F"/>
      <name val="Arial"/>
      <family val="2"/>
    </font>
    <font>
      <sz val="18"/>
      <color theme="1"/>
      <name val="Arial"/>
      <family val="2"/>
    </font>
    <font>
      <b/>
      <sz val="18"/>
      <color theme="0"/>
      <name val="Arial"/>
      <family val="2"/>
    </font>
    <font>
      <b/>
      <sz val="20"/>
      <name val="Arial"/>
      <family val="2"/>
    </font>
    <font>
      <u/>
      <sz val="11"/>
      <color theme="1"/>
      <name val="Arial"/>
      <family val="2"/>
    </font>
    <font>
      <b/>
      <sz val="24"/>
      <name val="Arial"/>
      <family val="2"/>
    </font>
    <font>
      <sz val="24"/>
      <color theme="1"/>
      <name val="Calibri"/>
      <family val="2"/>
      <scheme val="minor"/>
    </font>
    <font>
      <b/>
      <sz val="12"/>
      <color rgb="FF595959"/>
      <name val="Arial"/>
    </font>
    <font>
      <b/>
      <sz val="12"/>
      <color rgb="FFFF0000"/>
      <name val="Arial"/>
    </font>
    <font>
      <b/>
      <sz val="12"/>
      <color theme="1" tint="0.34998626667073579"/>
      <name val="Arial"/>
    </font>
    <font>
      <b/>
      <i/>
      <sz val="12"/>
      <color rgb="FFFF0000"/>
      <name val="Arial"/>
    </font>
    <font>
      <b/>
      <i/>
      <sz val="12"/>
      <color rgb="FF595959"/>
      <name val="Arial"/>
    </font>
    <font>
      <sz val="12"/>
      <color rgb="FF000000"/>
      <name val="Arial"/>
    </font>
    <font>
      <vertAlign val="subscript"/>
      <sz val="12"/>
      <color rgb="FF000000"/>
      <name val="Arial"/>
    </font>
    <font>
      <sz val="12"/>
      <color rgb="FF595959"/>
      <name val="Arial"/>
    </font>
  </fonts>
  <fills count="61">
    <fill>
      <patternFill patternType="none"/>
    </fill>
    <fill>
      <patternFill patternType="gray125"/>
    </fill>
    <fill>
      <patternFill patternType="solid">
        <fgColor rgb="FF00B0F0"/>
        <bgColor indexed="64"/>
      </patternFill>
    </fill>
    <fill>
      <patternFill patternType="solid">
        <fgColor theme="3" tint="-0.249977111117893"/>
        <bgColor indexed="64"/>
      </patternFill>
    </fill>
    <fill>
      <patternFill patternType="solid">
        <fgColor rgb="FF9999FF"/>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C0000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6699FF"/>
        <bgColor indexed="64"/>
      </patternFill>
    </fill>
    <fill>
      <patternFill patternType="solid">
        <fgColor rgb="FFA6A6A6"/>
        <bgColor indexed="64"/>
      </patternFill>
    </fill>
    <fill>
      <patternFill patternType="solid">
        <fgColor rgb="FFE1E1E1"/>
        <bgColor indexed="64"/>
      </patternFill>
    </fill>
    <fill>
      <patternFill patternType="solid">
        <fgColor rgb="FFFF6600"/>
        <bgColor indexed="64"/>
      </patternFill>
    </fill>
    <fill>
      <patternFill patternType="solid">
        <fgColor rgb="FFF0F0F0"/>
        <bgColor indexed="64"/>
      </patternFill>
    </fill>
    <fill>
      <patternFill patternType="solid">
        <fgColor rgb="FFFF99FF"/>
        <bgColor indexed="64"/>
      </patternFill>
    </fill>
    <fill>
      <patternFill patternType="solid">
        <fgColor rgb="FF66CCFF"/>
        <bgColor indexed="64"/>
      </patternFill>
    </fill>
    <fill>
      <patternFill patternType="solid">
        <fgColor rgb="FFFFCC99"/>
        <bgColor indexed="64"/>
      </patternFill>
    </fill>
    <fill>
      <patternFill patternType="solid">
        <fgColor theme="0" tint="-0.14999847407452621"/>
        <bgColor indexed="64"/>
      </patternFill>
    </fill>
    <fill>
      <patternFill patternType="solid">
        <fgColor rgb="FFFFCC00"/>
        <bgColor indexed="64"/>
      </patternFill>
    </fill>
    <fill>
      <patternFill patternType="solid">
        <fgColor rgb="FF00CC99"/>
        <bgColor indexed="64"/>
      </patternFill>
    </fill>
    <fill>
      <patternFill patternType="solid">
        <fgColor rgb="FF00B050"/>
        <bgColor indexed="64"/>
      </patternFill>
    </fill>
    <fill>
      <patternFill patternType="solid">
        <fgColor rgb="FFFF0000"/>
        <bgColor indexed="64"/>
      </patternFill>
    </fill>
    <fill>
      <patternFill patternType="solid">
        <fgColor theme="9" tint="0.39997558519241921"/>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9C9C9"/>
        <bgColor indexed="64"/>
      </patternFill>
    </fill>
    <fill>
      <patternFill patternType="solid">
        <fgColor theme="1" tint="0.49998474074526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8" tint="0.79998168889431442"/>
        <bgColor indexed="65"/>
      </patternFill>
    </fill>
    <fill>
      <patternFill patternType="solid">
        <fgColor theme="6" tint="0.59999389629810485"/>
        <bgColor indexed="64"/>
      </patternFill>
    </fill>
    <fill>
      <patternFill patternType="solid">
        <fgColor rgb="FFFFFF66"/>
        <bgColor indexed="64"/>
      </patternFill>
    </fill>
    <fill>
      <patternFill patternType="solid">
        <fgColor rgb="FF5E937F"/>
        <bgColor indexed="64"/>
      </patternFill>
    </fill>
    <fill>
      <patternFill patternType="solid">
        <fgColor rgb="FF004785"/>
        <bgColor indexed="64"/>
      </patternFill>
    </fill>
    <fill>
      <patternFill patternType="solid">
        <fgColor rgb="FF00A2E5"/>
        <bgColor indexed="64"/>
      </patternFill>
    </fill>
    <fill>
      <patternFill patternType="solid">
        <fgColor rgb="FFDCE8E4"/>
        <bgColor indexed="64"/>
      </patternFill>
    </fill>
    <fill>
      <patternFill patternType="solid">
        <fgColor rgb="FFC5D9F1"/>
        <bgColor indexed="64"/>
      </patternFill>
    </fill>
    <fill>
      <patternFill patternType="solid">
        <fgColor rgb="FFD9F4FF"/>
        <bgColor indexed="64"/>
      </patternFill>
    </fill>
    <fill>
      <patternFill patternType="solid">
        <fgColor rgb="FF31849B"/>
        <bgColor indexed="64"/>
      </patternFill>
    </fill>
    <fill>
      <patternFill patternType="solid">
        <fgColor rgb="FF5F497A"/>
        <bgColor indexed="64"/>
      </patternFill>
    </fill>
    <fill>
      <patternFill patternType="solid">
        <fgColor rgb="FFE36C0A"/>
        <bgColor indexed="64"/>
      </patternFill>
    </fill>
    <fill>
      <patternFill patternType="solid">
        <fgColor rgb="FF1F497D"/>
        <bgColor indexed="64"/>
      </patternFill>
    </fill>
    <fill>
      <patternFill patternType="solid">
        <fgColor rgb="FFF89C34"/>
        <bgColor indexed="64"/>
      </patternFill>
    </fill>
    <fill>
      <patternFill patternType="solid">
        <fgColor rgb="FF938953"/>
        <bgColor indexed="64"/>
      </patternFill>
    </fill>
    <fill>
      <patternFill patternType="solid">
        <fgColor rgb="FFEEA2C7"/>
        <bgColor indexed="64"/>
      </patternFill>
    </fill>
    <fill>
      <patternFill patternType="solid">
        <fgColor rgb="FF71CCD2"/>
        <bgColor indexed="64"/>
      </patternFill>
    </fill>
    <fill>
      <patternFill patternType="solid">
        <fgColor rgb="FFFCD51B"/>
        <bgColor indexed="64"/>
      </patternFill>
    </fill>
    <fill>
      <patternFill patternType="solid">
        <fgColor rgb="FF85BF9B"/>
        <bgColor indexed="64"/>
      </patternFill>
    </fill>
    <fill>
      <patternFill patternType="solid">
        <fgColor rgb="FFA5A8D5"/>
        <bgColor indexed="64"/>
      </patternFill>
    </fill>
    <fill>
      <patternFill patternType="solid">
        <fgColor rgb="FFF0D499"/>
        <bgColor indexed="64"/>
      </patternFill>
    </fill>
    <fill>
      <patternFill patternType="solid">
        <fgColor rgb="FF5BAADB"/>
        <bgColor indexed="64"/>
      </patternFill>
    </fill>
    <fill>
      <patternFill patternType="solid">
        <fgColor theme="0"/>
        <bgColor indexed="64"/>
      </patternFill>
    </fill>
    <fill>
      <patternFill patternType="solid">
        <fgColor theme="9" tint="-0.249977111117893"/>
        <bgColor indexed="64"/>
      </patternFill>
    </fill>
    <fill>
      <patternFill patternType="solid">
        <fgColor theme="7" tint="-0.249977111117893"/>
        <bgColor indexed="64"/>
      </patternFill>
    </fill>
  </fills>
  <borders count="217">
    <border>
      <left/>
      <right/>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style="medium">
        <color theme="0" tint="-0.499984740745262"/>
      </right>
      <top/>
      <bottom/>
      <diagonal/>
    </border>
    <border>
      <left style="medium">
        <color theme="0" tint="-0.499984740745262"/>
      </left>
      <right/>
      <top style="medium">
        <color theme="0" tint="-0.499984740745262"/>
      </top>
      <bottom style="medium">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diagonal/>
    </border>
    <border>
      <left style="medium">
        <color theme="0" tint="-0.499984740745262"/>
      </left>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medium">
        <color theme="0" tint="-0.499984740745262"/>
      </right>
      <top/>
      <bottom style="medium">
        <color theme="0" tint="-0.499984740745262"/>
      </bottom>
      <diagonal/>
    </border>
    <border>
      <left style="medium">
        <color theme="3" tint="-0.24994659260841701"/>
      </left>
      <right style="medium">
        <color theme="3" tint="-0.24994659260841701"/>
      </right>
      <top style="medium">
        <color theme="3" tint="-0.24994659260841701"/>
      </top>
      <bottom style="medium">
        <color theme="3" tint="-0.2499465926084170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3" tint="-0.24994659260841701"/>
      </left>
      <right/>
      <top style="medium">
        <color theme="3" tint="-0.24994659260841701"/>
      </top>
      <bottom style="medium">
        <color theme="3" tint="-0.24994659260841701"/>
      </bottom>
      <diagonal/>
    </border>
    <border>
      <left style="medium">
        <color indexed="64"/>
      </left>
      <right style="medium">
        <color indexed="64"/>
      </right>
      <top style="medium">
        <color indexed="64"/>
      </top>
      <bottom style="medium">
        <color theme="3" tint="-0.24994659260841701"/>
      </bottom>
      <diagonal/>
    </border>
    <border>
      <left style="medium">
        <color indexed="64"/>
      </left>
      <right style="medium">
        <color indexed="64"/>
      </right>
      <top style="medium">
        <color theme="3" tint="-0.24994659260841701"/>
      </top>
      <bottom style="medium">
        <color theme="3" tint="-0.24994659260841701"/>
      </bottom>
      <diagonal/>
    </border>
    <border>
      <left style="medium">
        <color indexed="64"/>
      </left>
      <right style="medium">
        <color indexed="64"/>
      </right>
      <top style="medium">
        <color theme="3" tint="-0.2499465926084170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666633"/>
      </left>
      <right/>
      <top style="medium">
        <color rgb="FF666633"/>
      </top>
      <bottom style="medium">
        <color rgb="FF666633"/>
      </bottom>
      <diagonal/>
    </border>
    <border>
      <left/>
      <right/>
      <top style="medium">
        <color rgb="FF666633"/>
      </top>
      <bottom style="medium">
        <color rgb="FF666633"/>
      </bottom>
      <diagonal/>
    </border>
    <border>
      <left/>
      <right style="medium">
        <color theme="0" tint="-0.499984740745262"/>
      </right>
      <top style="medium">
        <color rgb="FF666633"/>
      </top>
      <bottom style="medium">
        <color rgb="FF666633"/>
      </bottom>
      <diagonal/>
    </border>
    <border>
      <left style="medium">
        <color theme="0" tint="-0.499984740745262"/>
      </left>
      <right style="medium">
        <color theme="0" tint="-0.499984740745262"/>
      </right>
      <top style="medium">
        <color rgb="FF666633"/>
      </top>
      <bottom style="medium">
        <color rgb="FF666633"/>
      </bottom>
      <diagonal/>
    </border>
    <border>
      <left style="medium">
        <color theme="0" tint="-0.499984740745262"/>
      </left>
      <right/>
      <top style="medium">
        <color rgb="FF666633"/>
      </top>
      <bottom style="medium">
        <color rgb="FF666633"/>
      </bottom>
      <diagonal/>
    </border>
    <border>
      <left/>
      <right style="medium">
        <color rgb="FF666633"/>
      </right>
      <top style="medium">
        <color rgb="FF666633"/>
      </top>
      <bottom style="medium">
        <color rgb="FF666633"/>
      </bottom>
      <diagonal/>
    </border>
    <border>
      <left style="medium">
        <color theme="0" tint="-0.499984740745262"/>
      </left>
      <right/>
      <top/>
      <bottom style="thin">
        <color rgb="FF666633"/>
      </bottom>
      <diagonal/>
    </border>
    <border>
      <left/>
      <right/>
      <top/>
      <bottom style="thin">
        <color rgb="FF666633"/>
      </bottom>
      <diagonal/>
    </border>
    <border>
      <left/>
      <right style="medium">
        <color indexed="64"/>
      </right>
      <top/>
      <bottom style="thin">
        <color rgb="FF666633"/>
      </bottom>
      <diagonal/>
    </border>
    <border>
      <left style="medium">
        <color theme="0" tint="-0.499984740745262"/>
      </left>
      <right/>
      <top style="medium">
        <color indexed="64"/>
      </top>
      <bottom/>
      <diagonal/>
    </border>
    <border>
      <left style="medium">
        <color indexed="64"/>
      </left>
      <right style="medium">
        <color theme="0" tint="-0.499984740745262"/>
      </right>
      <top style="medium">
        <color theme="0" tint="-0.499984740745262"/>
      </top>
      <bottom/>
      <diagonal/>
    </border>
    <border>
      <left style="medium">
        <color indexed="64"/>
      </left>
      <right style="medium">
        <color theme="0" tint="-0.499984740745262"/>
      </right>
      <top/>
      <bottom/>
      <diagonal/>
    </border>
    <border>
      <left style="medium">
        <color indexed="64"/>
      </left>
      <right style="medium">
        <color theme="0" tint="-0.499984740745262"/>
      </right>
      <top/>
      <bottom style="medium">
        <color theme="0" tint="-0.499984740745262"/>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left/>
      <right style="medium">
        <color rgb="FFFFFFFF"/>
      </right>
      <top/>
      <bottom/>
      <diagonal/>
    </border>
    <border>
      <left style="medium">
        <color rgb="FFFFFFFF"/>
      </left>
      <right/>
      <top/>
      <bottom/>
      <diagonal/>
    </border>
    <border>
      <left/>
      <right style="medium">
        <color rgb="FFFFFFFF"/>
      </right>
      <top/>
      <bottom style="medium">
        <color rgb="FFFFFFFF"/>
      </bottom>
      <diagonal/>
    </border>
    <border>
      <left style="medium">
        <color rgb="FFFFFFFF"/>
      </left>
      <right style="medium">
        <color rgb="FFFFFFFF"/>
      </right>
      <top/>
      <bottom style="thin">
        <color theme="5"/>
      </bottom>
      <diagonal/>
    </border>
    <border>
      <left/>
      <right style="medium">
        <color rgb="FFFFFFFF"/>
      </right>
      <top style="medium">
        <color rgb="FFFFFFFF"/>
      </top>
      <bottom/>
      <diagonal/>
    </border>
    <border>
      <left/>
      <right/>
      <top/>
      <bottom style="thin">
        <color theme="5"/>
      </bottom>
      <diagonal/>
    </border>
    <border>
      <left/>
      <right/>
      <top style="thin">
        <color rgb="FF00B0F0"/>
      </top>
      <bottom/>
      <diagonal/>
    </border>
    <border>
      <left/>
      <right style="thin">
        <color rgb="FF00B0F0"/>
      </right>
      <top style="thin">
        <color rgb="FF00B0F0"/>
      </top>
      <bottom/>
      <diagonal/>
    </border>
    <border>
      <left/>
      <right/>
      <top/>
      <bottom style="thin">
        <color rgb="FF00B0F0"/>
      </bottom>
      <diagonal/>
    </border>
    <border>
      <left/>
      <right style="thin">
        <color rgb="FF00B0F0"/>
      </right>
      <top/>
      <bottom style="thin">
        <color rgb="FF00B0F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top style="thin">
        <color rgb="FFC00000"/>
      </top>
      <bottom/>
      <diagonal/>
    </border>
    <border>
      <left/>
      <right/>
      <top style="thin">
        <color theme="3" tint="-0.499984740745262"/>
      </top>
      <bottom style="thin">
        <color theme="3" tint="-0.499984740745262"/>
      </bottom>
      <diagonal/>
    </border>
    <border>
      <left style="medium">
        <color rgb="FFFFFFFF"/>
      </left>
      <right/>
      <top style="medium">
        <color rgb="FFFFFFFF"/>
      </top>
      <bottom/>
      <diagonal/>
    </border>
    <border>
      <left style="thin">
        <color theme="0" tint="-0.24994659260841701"/>
      </left>
      <right/>
      <top style="medium">
        <color theme="0" tint="-0.34998626667073579"/>
      </top>
      <bottom style="medium">
        <color theme="0" tint="-0.34998626667073579"/>
      </bottom>
      <diagonal/>
    </border>
    <border>
      <left/>
      <right/>
      <top style="medium">
        <color theme="0" tint="-0.34998626667073579"/>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theme="0" tint="-0.34998626667073579"/>
      </left>
      <right/>
      <top style="thick">
        <color theme="1" tint="0.499984740745262"/>
      </top>
      <bottom style="thin">
        <color theme="0" tint="-0.34998626667073579"/>
      </bottom>
      <diagonal/>
    </border>
    <border>
      <left style="thin">
        <color theme="0" tint="-0.34998626667073579"/>
      </left>
      <right/>
      <top style="thin">
        <color theme="0" tint="-0.34998626667073579"/>
      </top>
      <bottom style="thick">
        <color theme="1" tint="0.499984740745262"/>
      </bottom>
      <diagonal/>
    </border>
    <border>
      <left style="thin">
        <color theme="0" tint="-0.24994659260841701"/>
      </left>
      <right/>
      <top/>
      <bottom style="thin">
        <color theme="0" tint="-0.24994659260841701"/>
      </bottom>
      <diagonal/>
    </border>
    <border>
      <left style="thin">
        <color theme="0" tint="-0.24994659260841701"/>
      </left>
      <right/>
      <top style="medium">
        <color theme="0" tint="-0.34998626667073579"/>
      </top>
      <bottom style="thin">
        <color theme="0" tint="-0.24994659260841701"/>
      </bottom>
      <diagonal/>
    </border>
    <border>
      <left style="thin">
        <color theme="0" tint="-0.24994659260841701"/>
      </left>
      <right/>
      <top/>
      <bottom/>
      <diagonal/>
    </border>
    <border>
      <left style="thin">
        <color theme="0" tint="-0.24994659260841701"/>
      </left>
      <right/>
      <top style="thick">
        <color theme="1" tint="0.499984740745262"/>
      </top>
      <bottom style="thin">
        <color theme="0" tint="-0.24994659260841701"/>
      </bottom>
      <diagonal/>
    </border>
    <border>
      <left style="thin">
        <color theme="0" tint="-0.24994659260841701"/>
      </left>
      <right/>
      <top style="thin">
        <color theme="0" tint="-0.24994659260841701"/>
      </top>
      <bottom style="thick">
        <color theme="1" tint="0.499984740745262"/>
      </bottom>
      <diagonal/>
    </border>
    <border>
      <left/>
      <right style="thin">
        <color theme="0" tint="-0.24994659260841701"/>
      </right>
      <top style="medium">
        <color theme="0" tint="-0.34998626667073579"/>
      </top>
      <bottom style="medium">
        <color theme="0" tint="-0.34998626667073579"/>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34998626667073579"/>
      </right>
      <top style="thick">
        <color theme="1" tint="0.499984740745262"/>
      </top>
      <bottom style="thin">
        <color theme="0" tint="-0.34998626667073579"/>
      </bottom>
      <diagonal/>
    </border>
    <border>
      <left/>
      <right style="thin">
        <color theme="0" tint="-0.34998626667073579"/>
      </right>
      <top style="thin">
        <color theme="0" tint="-0.34998626667073579"/>
      </top>
      <bottom style="thick">
        <color theme="1" tint="0.499984740745262"/>
      </bottom>
      <diagonal/>
    </border>
    <border>
      <left/>
      <right style="thin">
        <color theme="0" tint="-0.24994659260841701"/>
      </right>
      <top/>
      <bottom style="thin">
        <color theme="0" tint="-0.24994659260841701"/>
      </bottom>
      <diagonal/>
    </border>
    <border>
      <left/>
      <right style="thin">
        <color theme="0" tint="-0.24994659260841701"/>
      </right>
      <top style="medium">
        <color theme="0" tint="-0.34998626667073579"/>
      </top>
      <bottom style="thin">
        <color theme="0" tint="-0.24994659260841701"/>
      </bottom>
      <diagonal/>
    </border>
    <border>
      <left/>
      <right style="thin">
        <color theme="0" tint="-0.24994659260841701"/>
      </right>
      <top style="thick">
        <color theme="1" tint="0.499984740745262"/>
      </top>
      <bottom style="thin">
        <color theme="0" tint="-0.24994659260841701"/>
      </bottom>
      <diagonal/>
    </border>
    <border>
      <left/>
      <right style="thin">
        <color theme="0" tint="-0.24994659260841701"/>
      </right>
      <top style="thin">
        <color theme="0" tint="-0.24994659260841701"/>
      </top>
      <bottom style="thick">
        <color theme="1" tint="0.499984740745262"/>
      </bottom>
      <diagonal/>
    </border>
    <border>
      <left style="medium">
        <color indexed="64"/>
      </left>
      <right style="thin">
        <color theme="0" tint="-0.24994659260841701"/>
      </right>
      <top style="medium">
        <color theme="0" tint="-0.34998626667073579"/>
      </top>
      <bottom style="medium">
        <color theme="0" tint="-0.34998626667073579"/>
      </bottom>
      <diagonal/>
    </border>
    <border>
      <left style="thin">
        <color theme="0" tint="-0.24994659260841701"/>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style="thin">
        <color theme="0" tint="-0.24994659260841701"/>
      </bottom>
      <diagonal/>
    </border>
    <border>
      <left/>
      <right style="medium">
        <color indexed="64"/>
      </right>
      <top style="medium">
        <color theme="0" tint="-0.34998626667073579"/>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theme="0" tint="-0.34998626667073579"/>
      </right>
      <top style="thick">
        <color theme="1" tint="0.499984740745262"/>
      </top>
      <bottom style="thin">
        <color theme="0" tint="-0.34998626667073579"/>
      </bottom>
      <diagonal/>
    </border>
    <border>
      <left style="thin">
        <color theme="0" tint="-0.34998626667073579"/>
      </left>
      <right style="medium">
        <color indexed="64"/>
      </right>
      <top style="thick">
        <color theme="1" tint="0.499984740745262"/>
      </top>
      <bottom style="thin">
        <color theme="0" tint="-0.34998626667073579"/>
      </bottom>
      <diagonal/>
    </border>
    <border>
      <left style="medium">
        <color indexed="64"/>
      </left>
      <right style="thin">
        <color theme="0" tint="-0.34998626667073579"/>
      </right>
      <top style="thin">
        <color theme="0" tint="-0.34998626667073579"/>
      </top>
      <bottom style="thick">
        <color theme="1" tint="0.499984740745262"/>
      </bottom>
      <diagonal/>
    </border>
    <border>
      <left style="thin">
        <color theme="0" tint="-0.34998626667073579"/>
      </left>
      <right style="medium">
        <color indexed="64"/>
      </right>
      <top style="thin">
        <color theme="0" tint="-0.34998626667073579"/>
      </top>
      <bottom style="thick">
        <color theme="1" tint="0.499984740745262"/>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style="thin">
        <color theme="0" tint="-0.24994659260841701"/>
      </right>
      <top style="medium">
        <color theme="0" tint="-0.34998626667073579"/>
      </top>
      <bottom style="thin">
        <color theme="0" tint="-0.24994659260841701"/>
      </bottom>
      <diagonal/>
    </border>
    <border>
      <left style="thin">
        <color theme="0" tint="-0.24994659260841701"/>
      </left>
      <right style="medium">
        <color indexed="64"/>
      </right>
      <top style="medium">
        <color theme="0" tint="-0.34998626667073579"/>
      </top>
      <bottom style="thin">
        <color theme="0" tint="-0.24994659260841701"/>
      </bottom>
      <diagonal/>
    </border>
    <border>
      <left style="medium">
        <color indexed="64"/>
      </left>
      <right style="thin">
        <color theme="0" tint="-0.24994659260841701"/>
      </right>
      <top/>
      <bottom/>
      <diagonal/>
    </border>
    <border>
      <left style="thin">
        <color theme="0" tint="-0.24994659260841701"/>
      </left>
      <right style="medium">
        <color indexed="64"/>
      </right>
      <top/>
      <bottom/>
      <diagonal/>
    </border>
    <border>
      <left style="medium">
        <color indexed="64"/>
      </left>
      <right style="thin">
        <color theme="0" tint="-0.24994659260841701"/>
      </right>
      <top style="thick">
        <color theme="1" tint="0.499984740745262"/>
      </top>
      <bottom style="thin">
        <color theme="0" tint="-0.24994659260841701"/>
      </bottom>
      <diagonal/>
    </border>
    <border>
      <left style="thin">
        <color theme="0" tint="-0.24994659260841701"/>
      </left>
      <right style="medium">
        <color indexed="64"/>
      </right>
      <top style="thick">
        <color theme="1" tint="0.499984740745262"/>
      </top>
      <bottom style="thin">
        <color theme="0" tint="-0.24994659260841701"/>
      </bottom>
      <diagonal/>
    </border>
    <border>
      <left style="medium">
        <color indexed="64"/>
      </left>
      <right style="thin">
        <color theme="0" tint="-0.24994659260841701"/>
      </right>
      <top style="thin">
        <color theme="0" tint="-0.24994659260841701"/>
      </top>
      <bottom style="thick">
        <color theme="1" tint="0.499984740745262"/>
      </bottom>
      <diagonal/>
    </border>
    <border>
      <left style="thin">
        <color theme="0" tint="-0.24994659260841701"/>
      </left>
      <right style="medium">
        <color indexed="64"/>
      </right>
      <top style="thin">
        <color theme="0" tint="-0.24994659260841701"/>
      </top>
      <bottom style="thick">
        <color theme="1" tint="0.499984740745262"/>
      </bottom>
      <diagonal/>
    </border>
    <border>
      <left style="medium">
        <color indexed="64"/>
      </left>
      <right style="thin">
        <color theme="0" tint="-0.24994659260841701"/>
      </right>
      <top/>
      <bottom style="medium">
        <color indexed="64"/>
      </bottom>
      <diagonal/>
    </border>
    <border>
      <left style="thin">
        <color theme="0" tint="-0.24994659260841701"/>
      </left>
      <right style="medium">
        <color indexed="64"/>
      </right>
      <top/>
      <bottom style="medium">
        <color indexed="64"/>
      </bottom>
      <diagonal/>
    </border>
    <border>
      <left/>
      <right style="thin">
        <color theme="0" tint="-0.24994659260841701"/>
      </right>
      <top/>
      <bottom/>
      <diagonal/>
    </border>
    <border>
      <left/>
      <right style="medium">
        <color indexed="64"/>
      </right>
      <top style="medium">
        <color theme="0" tint="-0.34998626667073579"/>
      </top>
      <bottom style="medium">
        <color theme="0" tint="-0.34998626667073579"/>
      </bottom>
      <diagonal/>
    </border>
    <border>
      <left style="medium">
        <color indexed="64"/>
      </left>
      <right/>
      <top style="medium">
        <color theme="0"/>
      </top>
      <bottom/>
      <diagonal/>
    </border>
    <border>
      <left/>
      <right style="medium">
        <color indexed="64"/>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bottom style="medium">
        <color theme="0"/>
      </bottom>
      <diagonal/>
    </border>
    <border>
      <left/>
      <right style="medium">
        <color indexed="64"/>
      </right>
      <top style="thin">
        <color theme="0" tint="-0.34998626667073579"/>
      </top>
      <bottom/>
      <diagonal/>
    </border>
    <border>
      <left/>
      <right style="medium">
        <color indexed="64"/>
      </right>
      <top style="thick">
        <color theme="1" tint="0.499984740745262"/>
      </top>
      <bottom style="thin">
        <color theme="0" tint="-0.34998626667073579"/>
      </bottom>
      <diagonal/>
    </border>
    <border>
      <left style="medium">
        <color indexed="64"/>
      </left>
      <right/>
      <top/>
      <bottom style="medium">
        <color theme="0" tint="-0.34998626667073579"/>
      </bottom>
      <diagonal/>
    </border>
    <border>
      <left/>
      <right style="medium">
        <color indexed="64"/>
      </right>
      <top style="thin">
        <color theme="0" tint="-0.34998626667073579"/>
      </top>
      <bottom style="thick">
        <color theme="1" tint="0.499984740745262"/>
      </bottom>
      <diagonal/>
    </border>
    <border>
      <left/>
      <right style="medium">
        <color indexed="64"/>
      </right>
      <top style="medium">
        <color theme="0" tint="-0.34998626667073579"/>
      </top>
      <bottom style="thin">
        <color theme="0" tint="-0.34998626667073579"/>
      </bottom>
      <diagonal/>
    </border>
    <border>
      <left/>
      <right style="thin">
        <color theme="0" tint="-0.24994659260841701"/>
      </right>
      <top/>
      <bottom style="medium">
        <color indexed="64"/>
      </bottom>
      <diagonal/>
    </border>
    <border>
      <left style="thin">
        <color theme="0" tint="-0.24994659260841701"/>
      </left>
      <right/>
      <top/>
      <bottom style="medium">
        <color indexed="64"/>
      </bottom>
      <diagonal/>
    </border>
    <border>
      <left style="medium">
        <color indexed="64"/>
      </left>
      <right style="medium">
        <color indexed="64"/>
      </right>
      <top style="medium">
        <color rgb="FFFFFFFF"/>
      </top>
      <bottom/>
      <diagonal/>
    </border>
    <border>
      <left style="medium">
        <color rgb="FFFFFFFF"/>
      </left>
      <right/>
      <top/>
      <bottom style="medium">
        <color rgb="FFFFFFFF"/>
      </bottom>
      <diagonal/>
    </border>
    <border>
      <left style="medium">
        <color theme="0" tint="-0.499984740745262"/>
      </left>
      <right style="medium">
        <color rgb="FFFFFFFF"/>
      </right>
      <top/>
      <bottom/>
      <diagonal/>
    </border>
    <border>
      <left style="medium">
        <color rgb="FFFFFFFF"/>
      </left>
      <right style="medium">
        <color theme="0" tint="-0.499984740745262"/>
      </right>
      <top style="medium">
        <color rgb="FFFFFFFF"/>
      </top>
      <bottom/>
      <diagonal/>
    </border>
    <border>
      <left style="medium">
        <color rgb="FFFFFFFF"/>
      </left>
      <right style="medium">
        <color theme="0" tint="-0.499984740745262"/>
      </right>
      <top/>
      <bottom/>
      <diagonal/>
    </border>
    <border>
      <left style="medium">
        <color theme="0"/>
      </left>
      <right style="medium">
        <color theme="0"/>
      </right>
      <top style="medium">
        <color theme="0"/>
      </top>
      <bottom/>
      <diagonal/>
    </border>
    <border>
      <left style="medium">
        <color theme="0"/>
      </left>
      <right style="medium">
        <color theme="0"/>
      </right>
      <top/>
      <bottom/>
      <diagonal/>
    </border>
    <border>
      <left/>
      <right style="medium">
        <color theme="0" tint="-0.499984740745262"/>
      </right>
      <top style="medium">
        <color theme="0"/>
      </top>
      <bottom/>
      <diagonal/>
    </border>
    <border>
      <left/>
      <right/>
      <top style="medium">
        <color theme="0"/>
      </top>
      <bottom/>
      <diagonal/>
    </border>
    <border>
      <left/>
      <right/>
      <top/>
      <bottom style="medium">
        <color rgb="FFFFFFFF"/>
      </bottom>
      <diagonal/>
    </border>
    <border>
      <left style="thin">
        <color theme="0"/>
      </left>
      <right style="thin">
        <color theme="0"/>
      </right>
      <top style="thin">
        <color theme="0"/>
      </top>
      <bottom/>
      <diagonal/>
    </border>
    <border>
      <left style="medium">
        <color theme="0" tint="-0.499984740745262"/>
      </left>
      <right/>
      <top style="thin">
        <color theme="0"/>
      </top>
      <bottom/>
      <diagonal/>
    </border>
    <border>
      <left/>
      <right style="medium">
        <color theme="0" tint="-0.499984740745262"/>
      </right>
      <top style="thin">
        <color theme="0"/>
      </top>
      <bottom/>
      <diagonal/>
    </border>
    <border>
      <left style="medium">
        <color theme="0" tint="-0.499984740745262"/>
      </left>
      <right/>
      <top style="medium">
        <color theme="0" tint="-0.499984740745262"/>
      </top>
      <bottom style="thin">
        <color theme="0"/>
      </bottom>
      <diagonal/>
    </border>
    <border>
      <left style="medium">
        <color rgb="FFFFFFFF"/>
      </left>
      <right style="medium">
        <color rgb="FFFFFFFF"/>
      </right>
      <top style="medium">
        <color theme="0"/>
      </top>
      <bottom/>
      <diagonal/>
    </border>
    <border>
      <left style="medium">
        <color theme="0"/>
      </left>
      <right style="medium">
        <color theme="0"/>
      </right>
      <top style="thin">
        <color theme="0"/>
      </top>
      <bottom/>
      <diagonal/>
    </border>
    <border>
      <left style="medium">
        <color theme="0"/>
      </left>
      <right style="medium">
        <color theme="0"/>
      </right>
      <top style="medium">
        <color rgb="FFFFFFFF"/>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rgb="FFFFFFFF"/>
      </left>
      <right style="medium">
        <color theme="0" tint="-0.499984740745262"/>
      </right>
      <top style="medium">
        <color theme="0"/>
      </top>
      <bottom/>
      <diagonal/>
    </border>
    <border>
      <left style="medium">
        <color theme="0" tint="-0.499984740745262"/>
      </left>
      <right style="medium">
        <color rgb="FFFFFFFF"/>
      </right>
      <top style="medium">
        <color theme="0"/>
      </top>
      <bottom/>
      <diagonal/>
    </border>
    <border>
      <left style="medium">
        <color theme="0" tint="-0.499984740745262"/>
      </left>
      <right style="medium">
        <color theme="0"/>
      </right>
      <top style="medium">
        <color theme="0"/>
      </top>
      <bottom/>
      <diagonal/>
    </border>
    <border>
      <left style="medium">
        <color theme="0" tint="-0.499984740745262"/>
      </left>
      <right style="medium">
        <color theme="0"/>
      </right>
      <top/>
      <bottom/>
      <diagonal/>
    </border>
    <border>
      <left style="medium">
        <color rgb="FFFFFFFF"/>
      </left>
      <right/>
      <top style="medium">
        <color rgb="FFFFFFFF"/>
      </top>
      <bottom style="medium">
        <color rgb="FFFFFFFF"/>
      </bottom>
      <diagonal/>
    </border>
    <border>
      <left/>
      <right style="medium">
        <color theme="0" tint="-0.499984740745262"/>
      </right>
      <top style="medium">
        <color theme="0"/>
      </top>
      <bottom style="medium">
        <color theme="0"/>
      </bottom>
      <diagonal/>
    </border>
    <border>
      <left style="medium">
        <color indexed="64"/>
      </left>
      <right/>
      <top style="medium">
        <color theme="0" tint="-0.34998626667073579"/>
      </top>
      <bottom/>
      <diagonal/>
    </border>
    <border>
      <left/>
      <right style="medium">
        <color indexed="64"/>
      </right>
      <top style="medium">
        <color theme="0" tint="-0.34998626667073579"/>
      </top>
      <bottom/>
      <diagonal/>
    </border>
    <border>
      <left/>
      <right/>
      <top style="medium">
        <color theme="0" tint="-0.34998626667073579"/>
      </top>
      <bottom/>
      <diagonal/>
    </border>
    <border>
      <left style="medium">
        <color theme="0"/>
      </left>
      <right/>
      <top/>
      <bottom/>
      <diagonal/>
    </border>
    <border>
      <left style="medium">
        <color rgb="FFFFFFFF"/>
      </left>
      <right/>
      <top/>
      <bottom style="thick">
        <color rgb="FFFFFFFF"/>
      </bottom>
      <diagonal/>
    </border>
    <border>
      <left/>
      <right style="thin">
        <color rgb="FF5E937F"/>
      </right>
      <top style="thin">
        <color rgb="FFC00000"/>
      </top>
      <bottom/>
      <diagonal/>
    </border>
    <border>
      <left/>
      <right style="thin">
        <color rgb="FF5E937F"/>
      </right>
      <top/>
      <bottom/>
      <diagonal/>
    </border>
    <border>
      <left/>
      <right/>
      <top/>
      <bottom style="thin">
        <color rgb="FF5E937F"/>
      </bottom>
      <diagonal/>
    </border>
    <border>
      <left/>
      <right style="thin">
        <color rgb="FF5E937F"/>
      </right>
      <top/>
      <bottom style="thin">
        <color rgb="FF5E937F"/>
      </bottom>
      <diagonal/>
    </border>
    <border>
      <left/>
      <right style="thin">
        <color indexed="64"/>
      </right>
      <top/>
      <bottom/>
      <diagonal/>
    </border>
    <border>
      <left style="thin">
        <color theme="0"/>
      </left>
      <right/>
      <top style="thin">
        <color theme="1"/>
      </top>
      <bottom style="medium">
        <color indexed="64"/>
      </bottom>
      <diagonal/>
    </border>
    <border>
      <left/>
      <right style="thin">
        <color theme="0"/>
      </right>
      <top style="thin">
        <color theme="1"/>
      </top>
      <bottom style="medium">
        <color indexed="64"/>
      </bottom>
      <diagonal/>
    </border>
    <border>
      <left/>
      <right style="thin">
        <color indexed="64"/>
      </right>
      <top style="thin">
        <color theme="1"/>
      </top>
      <bottom style="medium">
        <color indexed="64"/>
      </bottom>
      <diagonal/>
    </border>
    <border>
      <left style="thin">
        <color theme="0"/>
      </left>
      <right/>
      <top/>
      <bottom style="medium">
        <color indexed="64"/>
      </bottom>
      <diagonal/>
    </border>
    <border>
      <left style="hair">
        <color indexed="64"/>
      </left>
      <right style="hair">
        <color indexed="64"/>
      </right>
      <top style="medium">
        <color rgb="FFFFFFFF"/>
      </top>
      <bottom/>
      <diagonal/>
    </border>
    <border>
      <left style="hair">
        <color indexed="64"/>
      </left>
      <right style="medium">
        <color indexed="64"/>
      </right>
      <top style="medium">
        <color rgb="FFFFFFFF"/>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bottom style="medium">
        <color theme="0" tint="-0.14999847407452621"/>
      </bottom>
      <diagonal/>
    </border>
    <border>
      <left style="hair">
        <color indexed="64"/>
      </left>
      <right style="hair">
        <color indexed="64"/>
      </right>
      <top style="medium">
        <color theme="0" tint="-0.14999847407452621"/>
      </top>
      <bottom style="medium">
        <color theme="0" tint="-0.14999847407452621"/>
      </bottom>
      <diagonal/>
    </border>
    <border>
      <left style="hair">
        <color indexed="64"/>
      </left>
      <right style="hair">
        <color indexed="64"/>
      </right>
      <top/>
      <bottom style="medium">
        <color indexed="64"/>
      </bottom>
      <diagonal/>
    </border>
    <border>
      <left style="hair">
        <color indexed="64"/>
      </left>
      <right style="hair">
        <color indexed="64"/>
      </right>
      <top style="medium">
        <color theme="0" tint="-0.14999847407452621"/>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rgb="FFFFFFFF"/>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theme="0" tint="-0.14999847407452621"/>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theme="0" tint="-0.14999847407452621"/>
      </bottom>
      <diagonal/>
    </border>
    <border>
      <left style="hair">
        <color indexed="64"/>
      </left>
      <right style="medium">
        <color indexed="64"/>
      </right>
      <top style="hair">
        <color indexed="64"/>
      </top>
      <bottom style="medium">
        <color indexed="64"/>
      </bottom>
      <diagonal/>
    </border>
    <border>
      <left/>
      <right style="hair">
        <color indexed="64"/>
      </right>
      <top style="medium">
        <color rgb="FFFFFFFF"/>
      </top>
      <bottom/>
      <diagonal/>
    </border>
    <border>
      <left/>
      <right style="hair">
        <color indexed="64"/>
      </right>
      <top/>
      <bottom/>
      <diagonal/>
    </border>
    <border>
      <left/>
      <right style="hair">
        <color indexed="64"/>
      </right>
      <top/>
      <bottom style="medium">
        <color indexed="64"/>
      </bottom>
      <diagonal/>
    </border>
    <border>
      <left style="medium">
        <color indexed="64"/>
      </left>
      <right style="thin">
        <color indexed="64"/>
      </right>
      <top style="medium">
        <color rgb="FFFFFFFF"/>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right style="thin">
        <color indexed="64"/>
      </right>
      <top style="medium">
        <color theme="0"/>
      </top>
      <bottom/>
      <diagonal/>
    </border>
    <border>
      <left style="medium">
        <color theme="0"/>
      </left>
      <right/>
      <top style="medium">
        <color theme="0"/>
      </top>
      <bottom/>
      <diagonal/>
    </border>
    <border>
      <left/>
      <right style="thin">
        <color indexed="64"/>
      </right>
      <top style="medium">
        <color rgb="FFFFFFFF"/>
      </top>
      <bottom style="medium">
        <color rgb="FFFFFFFF"/>
      </bottom>
      <diagonal/>
    </border>
    <border>
      <left style="medium">
        <color theme="0"/>
      </left>
      <right style="medium">
        <color rgb="FFFFFFFF"/>
      </right>
      <top/>
      <bottom/>
      <diagonal/>
    </border>
    <border>
      <left style="medium">
        <color theme="0"/>
      </left>
      <right style="medium">
        <color rgb="FFFFFFFF"/>
      </right>
      <top style="medium">
        <color theme="0"/>
      </top>
      <bottom/>
      <diagonal/>
    </border>
    <border>
      <left/>
      <right style="thin">
        <color indexed="64"/>
      </right>
      <top style="medium">
        <color theme="0"/>
      </top>
      <bottom style="medium">
        <color theme="0"/>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hair">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thin">
        <color auto="1"/>
      </bottom>
      <diagonal/>
    </border>
    <border>
      <left/>
      <right/>
      <top style="thin">
        <color auto="1"/>
      </top>
      <bottom/>
      <diagonal/>
    </border>
    <border>
      <left/>
      <right/>
      <top style="thin">
        <color theme="1"/>
      </top>
      <bottom style="medium">
        <color indexed="64"/>
      </bottom>
      <diagonal/>
    </border>
    <border>
      <left style="thin">
        <color rgb="FF5E937F"/>
      </left>
      <right style="thin">
        <color rgb="FF5E937F"/>
      </right>
      <top/>
      <bottom style="thin">
        <color rgb="FF5E937F"/>
      </bottom>
      <diagonal/>
    </border>
    <border>
      <left style="thin">
        <color rgb="FF5E937F"/>
      </left>
      <right style="thin">
        <color rgb="FF5E937F"/>
      </right>
      <top/>
      <bottom/>
      <diagonal/>
    </border>
    <border>
      <left style="thin">
        <color rgb="FF5E937F"/>
      </left>
      <right style="thin">
        <color rgb="FF5E937F"/>
      </right>
      <top style="thin">
        <color rgb="FF00B0F0"/>
      </top>
      <bottom/>
      <diagonal/>
    </border>
    <border>
      <left style="thin">
        <color rgb="FF5E937F"/>
      </left>
      <right style="thin">
        <color rgb="FF5E937F"/>
      </right>
      <top/>
      <bottom style="thin">
        <color rgb="FF00B0F0"/>
      </bottom>
      <diagonal/>
    </border>
    <border>
      <left style="thin">
        <color rgb="FF5E937F"/>
      </left>
      <right style="thin">
        <color rgb="FF5E937F"/>
      </right>
      <top style="thin">
        <color rgb="FF002060"/>
      </top>
      <bottom style="thin">
        <color rgb="FF002060"/>
      </bottom>
      <diagonal/>
    </border>
    <border>
      <left style="thin">
        <color rgb="FF5E937F"/>
      </left>
      <right style="thin">
        <color rgb="FF5E937F"/>
      </right>
      <top style="thin">
        <color rgb="FFC00000"/>
      </top>
      <bottom/>
      <diagonal/>
    </border>
    <border>
      <left/>
      <right style="thin">
        <color theme="0"/>
      </right>
      <top/>
      <bottom style="medium">
        <color indexed="64"/>
      </bottom>
      <diagonal/>
    </border>
    <border>
      <left/>
      <right/>
      <top/>
      <bottom style="thin">
        <color theme="0"/>
      </bottom>
      <diagonal/>
    </border>
  </borders>
  <cellStyleXfs count="10">
    <xf numFmtId="0" fontId="0" fillId="0" borderId="0"/>
    <xf numFmtId="9" fontId="28" fillId="0" borderId="0" applyFont="0" applyFill="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64" fillId="0" borderId="0" applyNumberFormat="0" applyFill="0" applyBorder="0" applyAlignment="0" applyProtection="0"/>
    <xf numFmtId="0" fontId="74" fillId="0" borderId="0" applyFill="0" applyProtection="0">
      <alignment vertical="center"/>
    </xf>
    <xf numFmtId="0" fontId="73" fillId="0" borderId="0" applyNumberFormat="0" applyProtection="0">
      <alignment vertical="center"/>
    </xf>
    <xf numFmtId="0" fontId="71" fillId="0" borderId="0" applyProtection="0">
      <alignment vertical="top"/>
    </xf>
    <xf numFmtId="0" fontId="75" fillId="0" borderId="0" applyNumberFormat="0" applyFill="0" applyBorder="0" applyAlignment="0" applyProtection="0"/>
  </cellStyleXfs>
  <cellXfs count="893">
    <xf numFmtId="0" fontId="0" fillId="0" borderId="0" xfId="0"/>
    <xf numFmtId="0" fontId="0" fillId="0" borderId="0" xfId="0" applyAlignment="1">
      <alignment horizontal="center" vertical="center" wrapText="1"/>
    </xf>
    <xf numFmtId="0" fontId="2" fillId="0" borderId="0" xfId="0" applyFont="1"/>
    <xf numFmtId="0" fontId="5" fillId="0" borderId="0" xfId="0" applyFont="1" applyAlignment="1">
      <alignment horizontal="center" vertical="center" wrapText="1"/>
    </xf>
    <xf numFmtId="0" fontId="7" fillId="0" borderId="0" xfId="0" applyFont="1" applyAlignment="1">
      <alignment horizontal="center" vertical="center" wrapText="1"/>
    </xf>
    <xf numFmtId="0" fontId="2" fillId="6" borderId="16"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3"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8" fillId="0" borderId="0" xfId="0" applyFont="1" applyAlignment="1">
      <alignment horizontal="center" vertical="center" wrapText="1"/>
    </xf>
    <xf numFmtId="9" fontId="8" fillId="0" borderId="0" xfId="0" applyNumberFormat="1" applyFont="1" applyAlignment="1">
      <alignment horizontal="center" vertical="center" wrapText="1"/>
    </xf>
    <xf numFmtId="0" fontId="8" fillId="0" borderId="0" xfId="0" applyFont="1" applyAlignment="1">
      <alignment horizontal="center" vertical="center"/>
    </xf>
    <xf numFmtId="0" fontId="8" fillId="0" borderId="0" xfId="0" applyFont="1"/>
    <xf numFmtId="0" fontId="9" fillId="8" borderId="7" xfId="0" applyFont="1" applyFill="1" applyBorder="1" applyAlignment="1">
      <alignment horizontal="center" vertical="center" wrapText="1"/>
    </xf>
    <xf numFmtId="9" fontId="9" fillId="8" borderId="7" xfId="0" applyNumberFormat="1"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xf numFmtId="0" fontId="9" fillId="9" borderId="21" xfId="0" applyFont="1" applyFill="1" applyBorder="1" applyAlignment="1">
      <alignment horizontal="center" vertical="center" wrapText="1"/>
    </xf>
    <xf numFmtId="0" fontId="9" fillId="9" borderId="23" xfId="0" applyFont="1" applyFill="1" applyBorder="1" applyAlignment="1">
      <alignment horizontal="center" vertical="center" wrapText="1"/>
    </xf>
    <xf numFmtId="0" fontId="9" fillId="9" borderId="17" xfId="0" applyFont="1" applyFill="1" applyBorder="1" applyAlignment="1">
      <alignment horizontal="center" vertical="center" wrapText="1"/>
    </xf>
    <xf numFmtId="0" fontId="9" fillId="10" borderId="22" xfId="0" applyFont="1" applyFill="1" applyBorder="1" applyAlignment="1">
      <alignment horizontal="center" vertical="center" wrapText="1"/>
    </xf>
    <xf numFmtId="9" fontId="9" fillId="10" borderId="22"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9" fillId="5" borderId="5"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8" fillId="0" borderId="19" xfId="0" applyFont="1" applyBorder="1" applyAlignment="1">
      <alignment horizontal="center" vertical="center" wrapText="1"/>
    </xf>
    <xf numFmtId="0" fontId="14" fillId="0" borderId="0" xfId="0" applyFont="1" applyAlignment="1">
      <alignment horizontal="center" vertical="center" wrapText="1"/>
    </xf>
    <xf numFmtId="0" fontId="15" fillId="0" borderId="19" xfId="0" applyFont="1" applyBorder="1" applyAlignment="1">
      <alignment horizontal="center" vertical="center" wrapText="1"/>
    </xf>
    <xf numFmtId="0" fontId="8" fillId="7" borderId="11"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16" fillId="0" borderId="7" xfId="0" applyFont="1" applyBorder="1" applyAlignment="1">
      <alignment horizontal="center" vertical="center" wrapText="1"/>
    </xf>
    <xf numFmtId="0" fontId="8" fillId="0" borderId="8" xfId="0" applyFont="1" applyBorder="1" applyAlignment="1">
      <alignment horizontal="center" vertical="center" wrapText="1"/>
    </xf>
    <xf numFmtId="9" fontId="8" fillId="0" borderId="7"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8" fillId="2" borderId="7" xfId="0" applyFont="1" applyFill="1" applyBorder="1" applyAlignment="1">
      <alignment horizontal="center" vertical="center" wrapText="1"/>
    </xf>
    <xf numFmtId="0" fontId="16" fillId="0" borderId="6" xfId="0" applyFont="1" applyBorder="1" applyAlignment="1">
      <alignment horizontal="center" vertical="center" wrapText="1"/>
    </xf>
    <xf numFmtId="0" fontId="16" fillId="0" borderId="0" xfId="0" applyFont="1" applyAlignment="1">
      <alignment horizontal="center" vertical="center" wrapText="1"/>
    </xf>
    <xf numFmtId="0" fontId="8" fillId="0" borderId="4" xfId="0" applyFont="1" applyBorder="1" applyAlignment="1">
      <alignment horizontal="center" vertical="center" wrapText="1"/>
    </xf>
    <xf numFmtId="0" fontId="8" fillId="2" borderId="0" xfId="0" applyFont="1" applyFill="1" applyAlignment="1">
      <alignment horizontal="center" vertical="center" wrapText="1"/>
    </xf>
    <xf numFmtId="0" fontId="16" fillId="0" borderId="11" xfId="0" applyFont="1" applyBorder="1" applyAlignment="1">
      <alignment horizontal="center" vertical="center" wrapText="1"/>
    </xf>
    <xf numFmtId="9" fontId="8" fillId="0" borderId="13" xfId="0" applyNumberFormat="1"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0" xfId="0" applyFont="1" applyAlignment="1">
      <alignment horizontal="center" vertical="center" wrapText="1"/>
    </xf>
    <xf numFmtId="0" fontId="17"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7" borderId="12" xfId="0" applyFont="1" applyFill="1" applyBorder="1" applyAlignment="1">
      <alignment horizontal="center" vertical="center" wrapText="1"/>
    </xf>
    <xf numFmtId="0" fontId="17" fillId="0" borderId="12" xfId="0" applyFont="1" applyBorder="1" applyAlignment="1">
      <alignment horizontal="center" vertical="center" wrapText="1"/>
    </xf>
    <xf numFmtId="0" fontId="8" fillId="7" borderId="6" xfId="0" applyFont="1" applyFill="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0" xfId="0" applyFont="1" applyAlignment="1">
      <alignment horizontal="center" vertical="center" wrapText="1"/>
    </xf>
    <xf numFmtId="0" fontId="8" fillId="2" borderId="13" xfId="0" applyFont="1" applyFill="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9" fillId="0" borderId="0" xfId="0" applyFont="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0" fillId="0" borderId="13" xfId="0" applyFont="1" applyBorder="1" applyAlignment="1">
      <alignment horizontal="center" vertical="center" wrapText="1"/>
    </xf>
    <xf numFmtId="0" fontId="14" fillId="0" borderId="13" xfId="0" applyFont="1" applyBorder="1" applyAlignment="1">
      <alignment horizontal="center" vertical="center" wrapText="1"/>
    </xf>
    <xf numFmtId="0" fontId="8" fillId="3" borderId="14" xfId="0" applyFont="1" applyFill="1" applyBorder="1" applyAlignment="1">
      <alignment horizontal="center" vertical="center" wrapText="1"/>
    </xf>
    <xf numFmtId="0" fontId="20" fillId="0" borderId="12" xfId="0" applyFont="1" applyBorder="1" applyAlignment="1">
      <alignment horizontal="center" vertical="center" wrapText="1"/>
    </xf>
    <xf numFmtId="0" fontId="21" fillId="0" borderId="7" xfId="0" applyFont="1" applyBorder="1" applyAlignment="1">
      <alignment horizontal="center" vertical="center" wrapText="1"/>
    </xf>
    <xf numFmtId="0" fontId="8" fillId="3" borderId="8" xfId="0" applyFont="1" applyFill="1" applyBorder="1" applyAlignment="1">
      <alignment horizontal="center" vertical="center" wrapText="1"/>
    </xf>
    <xf numFmtId="0" fontId="21" fillId="0" borderId="6" xfId="0" applyFont="1" applyBorder="1" applyAlignment="1">
      <alignment horizontal="center" vertical="center" wrapText="1"/>
    </xf>
    <xf numFmtId="0" fontId="21" fillId="0" borderId="0" xfId="0" applyFont="1" applyAlignment="1">
      <alignment horizontal="center" vertical="center" wrapText="1"/>
    </xf>
    <xf numFmtId="0" fontId="8" fillId="3" borderId="4" xfId="0" applyFont="1" applyFill="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0" xfId="0" applyFont="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2"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2" xfId="0" applyFont="1" applyBorder="1" applyAlignment="1">
      <alignment horizontal="center" vertical="center" wrapText="1"/>
    </xf>
    <xf numFmtId="0" fontId="8" fillId="0" borderId="3" xfId="0" applyFont="1" applyBorder="1" applyAlignment="1">
      <alignment horizontal="center" vertical="center" wrapText="1"/>
    </xf>
    <xf numFmtId="9" fontId="24" fillId="0" borderId="1" xfId="0" applyNumberFormat="1" applyFont="1" applyBorder="1" applyAlignment="1">
      <alignment horizontal="center" vertical="center" wrapText="1"/>
    </xf>
    <xf numFmtId="0" fontId="8" fillId="0" borderId="2" xfId="0" applyFont="1" applyBorder="1" applyAlignment="1">
      <alignment horizontal="center" vertical="center" wrapText="1"/>
    </xf>
    <xf numFmtId="9" fontId="8" fillId="0" borderId="2" xfId="0" applyNumberFormat="1" applyFont="1" applyBorder="1" applyAlignment="1">
      <alignment horizontal="center" vertical="center" wrapText="1"/>
    </xf>
    <xf numFmtId="0" fontId="8" fillId="7" borderId="5" xfId="0" applyFont="1" applyFill="1" applyBorder="1" applyAlignment="1">
      <alignment horizontal="center" vertical="center" wrapText="1"/>
    </xf>
    <xf numFmtId="0" fontId="0" fillId="0" borderId="31"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32" xfId="0" applyBorder="1"/>
    <xf numFmtId="0" fontId="0" fillId="0" borderId="35" xfId="0" applyBorder="1"/>
    <xf numFmtId="0" fontId="8" fillId="0" borderId="10" xfId="0" applyFont="1" applyBorder="1" applyAlignment="1">
      <alignment horizontal="center" vertical="center" wrapText="1"/>
    </xf>
    <xf numFmtId="0" fontId="8" fillId="0" borderId="15" xfId="0" applyFont="1" applyBorder="1" applyAlignment="1">
      <alignment horizontal="center" vertical="center" wrapText="1"/>
    </xf>
    <xf numFmtId="0" fontId="15" fillId="0" borderId="32"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38" xfId="0" applyFont="1" applyBorder="1" applyAlignment="1">
      <alignment horizontal="center" vertical="center" wrapText="1"/>
    </xf>
    <xf numFmtId="9" fontId="23" fillId="0" borderId="39" xfId="0" applyNumberFormat="1" applyFont="1" applyBorder="1" applyAlignment="1">
      <alignment horizontal="center" vertical="center" wrapText="1"/>
    </xf>
    <xf numFmtId="9" fontId="23" fillId="0" borderId="37" xfId="0" applyNumberFormat="1" applyFont="1" applyBorder="1" applyAlignment="1">
      <alignment horizontal="center" vertical="center" wrapText="1"/>
    </xf>
    <xf numFmtId="0" fontId="23" fillId="7" borderId="40" xfId="0" applyFont="1" applyFill="1" applyBorder="1" applyAlignment="1">
      <alignment horizontal="center" vertical="center" wrapText="1"/>
    </xf>
    <xf numFmtId="0" fontId="23" fillId="0" borderId="40"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3" xfId="0" applyFont="1" applyBorder="1" applyAlignment="1">
      <alignment horizontal="center" vertical="center"/>
    </xf>
    <xf numFmtId="0" fontId="8"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46" xfId="0" applyFont="1" applyBorder="1" applyAlignment="1">
      <alignment horizontal="center" vertical="center" wrapText="1"/>
    </xf>
    <xf numFmtId="0" fontId="8" fillId="0" borderId="47" xfId="0" applyFont="1" applyBorder="1" applyAlignment="1">
      <alignment horizontal="center" vertical="center" wrapText="1"/>
    </xf>
    <xf numFmtId="0" fontId="21" fillId="0" borderId="13" xfId="0" applyFont="1" applyBorder="1" applyAlignment="1">
      <alignment horizontal="center" vertical="center" wrapText="1"/>
    </xf>
    <xf numFmtId="0" fontId="15" fillId="0" borderId="48" xfId="0" applyFont="1" applyBorder="1" applyAlignment="1">
      <alignment horizontal="center" vertical="center" wrapText="1"/>
    </xf>
    <xf numFmtId="0" fontId="0" fillId="0" borderId="0" xfId="0" applyAlignment="1">
      <alignment horizontal="center" vertical="center"/>
    </xf>
    <xf numFmtId="0" fontId="0" fillId="0" borderId="34" xfId="0" applyBorder="1" applyAlignment="1">
      <alignment horizontal="center" vertical="center"/>
    </xf>
    <xf numFmtId="0" fontId="0" fillId="10" borderId="0" xfId="0" applyFill="1" applyAlignment="1">
      <alignment horizontal="center" vertical="center" wrapText="1"/>
    </xf>
    <xf numFmtId="0" fontId="0" fillId="10" borderId="31" xfId="0" applyFill="1" applyBorder="1" applyAlignment="1">
      <alignment horizontal="center" vertical="center" wrapText="1"/>
    </xf>
    <xf numFmtId="0" fontId="0" fillId="10" borderId="32" xfId="0" applyFill="1" applyBorder="1"/>
    <xf numFmtId="0" fontId="0" fillId="10" borderId="0" xfId="0" applyFill="1"/>
    <xf numFmtId="0" fontId="0" fillId="10" borderId="0" xfId="0" applyFill="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19" borderId="21" xfId="0" applyFont="1" applyFill="1" applyBorder="1" applyAlignment="1">
      <alignment horizontal="center" vertical="center" wrapText="1"/>
    </xf>
    <xf numFmtId="0" fontId="2" fillId="19" borderId="17" xfId="0" applyFont="1" applyFill="1" applyBorder="1" applyAlignment="1">
      <alignment horizontal="center" vertical="center" wrapText="1"/>
    </xf>
    <xf numFmtId="0" fontId="2" fillId="19" borderId="22" xfId="0" applyFont="1" applyFill="1" applyBorder="1" applyAlignment="1">
      <alignment horizontal="center" vertical="center" wrapText="1"/>
    </xf>
    <xf numFmtId="0" fontId="2" fillId="19" borderId="22" xfId="0" applyFont="1" applyFill="1" applyBorder="1" applyAlignment="1">
      <alignment horizontal="center" vertical="center"/>
    </xf>
    <xf numFmtId="0" fontId="2" fillId="19" borderId="23" xfId="0" applyFont="1" applyFill="1" applyBorder="1"/>
    <xf numFmtId="0" fontId="0" fillId="10" borderId="29" xfId="0" applyFill="1" applyBorder="1" applyAlignment="1">
      <alignment horizontal="center" vertical="center" wrapText="1"/>
    </xf>
    <xf numFmtId="0" fontId="0" fillId="10" borderId="28" xfId="0" applyFill="1" applyBorder="1" applyAlignment="1">
      <alignment horizontal="center" vertical="center" wrapText="1"/>
    </xf>
    <xf numFmtId="0" fontId="0" fillId="10" borderId="30" xfId="0" applyFill="1" applyBorder="1"/>
    <xf numFmtId="0" fontId="2" fillId="10" borderId="19" xfId="0" applyFont="1" applyFill="1" applyBorder="1" applyAlignment="1">
      <alignment horizontal="center" vertical="center" wrapText="1"/>
    </xf>
    <xf numFmtId="0" fontId="2" fillId="0" borderId="19" xfId="0" applyFont="1" applyBorder="1" applyAlignment="1">
      <alignment horizontal="center" vertical="center" wrapText="1"/>
    </xf>
    <xf numFmtId="0" fontId="2" fillId="10" borderId="18" xfId="0" applyFont="1" applyFill="1" applyBorder="1" applyAlignment="1">
      <alignment horizontal="center" vertical="center" wrapText="1"/>
    </xf>
    <xf numFmtId="0" fontId="2" fillId="0" borderId="20" xfId="0" applyFont="1" applyBorder="1" applyAlignment="1">
      <alignment horizontal="center" vertical="center" wrapText="1"/>
    </xf>
    <xf numFmtId="0" fontId="0" fillId="10" borderId="32" xfId="0" applyFill="1" applyBorder="1" applyAlignment="1">
      <alignment horizontal="center" vertical="center"/>
    </xf>
    <xf numFmtId="0" fontId="0" fillId="10" borderId="32" xfId="0" applyFill="1" applyBorder="1" applyAlignment="1">
      <alignment horizontal="center" vertical="center" wrapText="1"/>
    </xf>
    <xf numFmtId="0" fontId="25" fillId="0" borderId="16" xfId="0" applyFont="1" applyBorder="1" applyAlignment="1">
      <alignment horizontal="center" vertical="center" wrapText="1"/>
    </xf>
    <xf numFmtId="0" fontId="26" fillId="0" borderId="16" xfId="0" applyFont="1" applyBorder="1" applyAlignment="1">
      <alignment horizontal="center" vertical="center" wrapText="1"/>
    </xf>
    <xf numFmtId="0" fontId="27" fillId="0" borderId="16" xfId="0" applyFont="1" applyBorder="1" applyAlignment="1">
      <alignment horizontal="center" vertical="center" wrapText="1"/>
    </xf>
    <xf numFmtId="0" fontId="3" fillId="0" borderId="24" xfId="0" applyFont="1" applyBorder="1" applyAlignment="1">
      <alignment horizontal="left" vertical="center" wrapText="1"/>
    </xf>
    <xf numFmtId="0" fontId="1" fillId="0" borderId="24" xfId="0" applyFont="1" applyBorder="1" applyAlignment="1">
      <alignment horizontal="left" vertical="center" wrapText="1"/>
    </xf>
    <xf numFmtId="0" fontId="4" fillId="0" borderId="24" xfId="0" applyFont="1" applyBorder="1" applyAlignment="1">
      <alignment horizontal="left" vertical="center" wrapText="1"/>
    </xf>
    <xf numFmtId="0" fontId="3" fillId="0" borderId="16" xfId="0" applyFont="1" applyBorder="1" applyAlignment="1">
      <alignment horizontal="left" vertical="center" wrapText="1"/>
    </xf>
    <xf numFmtId="0" fontId="1" fillId="0" borderId="16" xfId="0" applyFont="1" applyBorder="1" applyAlignment="1">
      <alignment horizontal="left" vertical="center" wrapText="1"/>
    </xf>
    <xf numFmtId="0" fontId="4" fillId="0" borderId="16" xfId="0" applyFont="1" applyBorder="1" applyAlignment="1">
      <alignment horizontal="left" vertical="center" wrapText="1"/>
    </xf>
    <xf numFmtId="0" fontId="8" fillId="0" borderId="0" xfId="0" applyFont="1" applyAlignment="1">
      <alignment horizontal="left" vertical="center" wrapText="1"/>
    </xf>
    <xf numFmtId="0" fontId="8" fillId="0" borderId="8" xfId="0" applyFont="1" applyBorder="1" applyAlignment="1">
      <alignment horizontal="left" vertical="center" wrapText="1"/>
    </xf>
    <xf numFmtId="0" fontId="8" fillId="0" borderId="4" xfId="0" applyFont="1" applyBorder="1" applyAlignment="1">
      <alignment horizontal="left" vertical="center" wrapText="1"/>
    </xf>
    <xf numFmtId="0" fontId="8" fillId="0" borderId="14" xfId="0" applyFont="1" applyBorder="1" applyAlignment="1">
      <alignment horizontal="left" vertical="center" wrapText="1"/>
    </xf>
    <xf numFmtId="0" fontId="8" fillId="0" borderId="3" xfId="0" applyFont="1" applyBorder="1" applyAlignment="1">
      <alignment horizontal="left" vertical="center" wrapText="1"/>
    </xf>
    <xf numFmtId="0" fontId="8" fillId="0" borderId="7" xfId="0" applyFont="1" applyBorder="1" applyAlignment="1">
      <alignment horizontal="left" vertical="center" wrapText="1"/>
    </xf>
    <xf numFmtId="0" fontId="8" fillId="0" borderId="13" xfId="0" applyFont="1" applyBorder="1" applyAlignment="1">
      <alignment horizontal="left" vertical="center" wrapText="1"/>
    </xf>
    <xf numFmtId="0" fontId="8" fillId="0" borderId="2" xfId="0" applyFont="1" applyBorder="1" applyAlignment="1">
      <alignment horizontal="left" vertical="center" wrapText="1"/>
    </xf>
    <xf numFmtId="0" fontId="8" fillId="0" borderId="32" xfId="0" applyFont="1" applyBorder="1" applyAlignment="1">
      <alignment horizontal="left" vertical="center" wrapText="1"/>
    </xf>
    <xf numFmtId="0" fontId="23" fillId="0" borderId="38" xfId="0" applyFont="1" applyBorder="1" applyAlignment="1">
      <alignment horizontal="left" vertical="center" wrapText="1"/>
    </xf>
    <xf numFmtId="0" fontId="8" fillId="0" borderId="44" xfId="0" applyFont="1" applyBorder="1" applyAlignment="1">
      <alignment horizontal="left" vertical="center" wrapText="1"/>
    </xf>
    <xf numFmtId="0" fontId="23" fillId="0" borderId="41" xfId="0" applyFont="1" applyBorder="1" applyAlignment="1">
      <alignment horizontal="left" vertical="center" wrapText="1"/>
    </xf>
    <xf numFmtId="0" fontId="0" fillId="10" borderId="29" xfId="0" applyFill="1" applyBorder="1" applyAlignment="1">
      <alignment vertical="center" wrapText="1"/>
    </xf>
    <xf numFmtId="0" fontId="0" fillId="0" borderId="0" xfId="0" applyAlignment="1">
      <alignment horizontal="center"/>
    </xf>
    <xf numFmtId="9" fontId="0" fillId="0" borderId="0" xfId="1" applyFont="1" applyAlignment="1">
      <alignment horizontal="center" vertical="center"/>
    </xf>
    <xf numFmtId="0" fontId="0" fillId="0" borderId="0" xfId="0" applyAlignment="1">
      <alignment vertical="center"/>
    </xf>
    <xf numFmtId="0" fontId="0" fillId="0" borderId="0" xfId="0" applyAlignment="1">
      <alignment wrapText="1"/>
    </xf>
    <xf numFmtId="0" fontId="2" fillId="19" borderId="22" xfId="0" applyFont="1" applyFill="1" applyBorder="1" applyAlignment="1">
      <alignment wrapText="1"/>
    </xf>
    <xf numFmtId="0" fontId="0" fillId="10" borderId="0" xfId="0" applyFill="1" applyAlignment="1">
      <alignment wrapText="1"/>
    </xf>
    <xf numFmtId="0" fontId="0" fillId="0" borderId="34" xfId="0" applyBorder="1" applyAlignment="1">
      <alignment wrapText="1"/>
    </xf>
    <xf numFmtId="0" fontId="0" fillId="0" borderId="0" xfId="0" applyAlignment="1">
      <alignment vertical="center" wrapText="1"/>
    </xf>
    <xf numFmtId="0" fontId="0" fillId="0" borderId="32" xfId="0"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0" fontId="0" fillId="10" borderId="0" xfId="0" applyFill="1" applyAlignment="1">
      <alignment vertical="center" wrapText="1"/>
    </xf>
    <xf numFmtId="0" fontId="0" fillId="10" borderId="32" xfId="0" applyFill="1" applyBorder="1" applyAlignment="1">
      <alignment vertical="center" wrapText="1"/>
    </xf>
    <xf numFmtId="0" fontId="2" fillId="19" borderId="21" xfId="0" applyFont="1" applyFill="1" applyBorder="1" applyAlignment="1">
      <alignment vertical="center"/>
    </xf>
    <xf numFmtId="0" fontId="2" fillId="19" borderId="17" xfId="0" applyFont="1" applyFill="1" applyBorder="1" applyAlignment="1">
      <alignment vertical="center" wrapText="1"/>
    </xf>
    <xf numFmtId="0" fontId="2" fillId="19" borderId="22" xfId="0" applyFont="1" applyFill="1" applyBorder="1" applyAlignment="1">
      <alignment vertical="center" wrapText="1"/>
    </xf>
    <xf numFmtId="0" fontId="0" fillId="10" borderId="30" xfId="0" applyFill="1" applyBorder="1" applyAlignment="1">
      <alignment vertical="center" wrapText="1"/>
    </xf>
    <xf numFmtId="0" fontId="0" fillId="10" borderId="34" xfId="0" applyFill="1" applyBorder="1" applyAlignment="1">
      <alignment vertical="center" wrapText="1"/>
    </xf>
    <xf numFmtId="0" fontId="0" fillId="10" borderId="35" xfId="0" applyFill="1" applyBorder="1" applyAlignment="1">
      <alignment vertical="center" wrapText="1"/>
    </xf>
    <xf numFmtId="12" fontId="0" fillId="0" borderId="0" xfId="0" applyNumberFormat="1" applyAlignment="1">
      <alignment horizontal="right"/>
    </xf>
    <xf numFmtId="0" fontId="0" fillId="0" borderId="0" xfId="0" applyAlignment="1">
      <alignment horizontal="left" vertical="center" wrapText="1"/>
    </xf>
    <xf numFmtId="0" fontId="0" fillId="0" borderId="0" xfId="0" quotePrefix="1" applyAlignment="1">
      <alignment vertical="center" wrapText="1"/>
    </xf>
    <xf numFmtId="0" fontId="2" fillId="0" borderId="0" xfId="0" applyFont="1" applyAlignment="1">
      <alignment vertical="center" wrapText="1"/>
    </xf>
    <xf numFmtId="0" fontId="29" fillId="0" borderId="0" xfId="0" applyFont="1" applyAlignment="1">
      <alignment vertical="center"/>
    </xf>
    <xf numFmtId="0" fontId="30" fillId="0" borderId="0" xfId="0" applyFont="1"/>
    <xf numFmtId="0" fontId="31" fillId="26" borderId="51" xfId="0" applyFont="1" applyFill="1" applyBorder="1" applyAlignment="1">
      <alignment horizontal="left" vertical="center" wrapText="1"/>
    </xf>
    <xf numFmtId="0" fontId="31" fillId="28" borderId="0" xfId="0" applyFont="1" applyFill="1" applyAlignment="1">
      <alignment horizontal="left" vertical="center" wrapText="1"/>
    </xf>
    <xf numFmtId="0" fontId="30" fillId="0" borderId="0" xfId="0" applyFont="1" applyAlignment="1">
      <alignment wrapText="1"/>
    </xf>
    <xf numFmtId="0" fontId="33" fillId="0" borderId="0" xfId="0" applyFont="1" applyAlignment="1">
      <alignment wrapText="1"/>
    </xf>
    <xf numFmtId="0" fontId="42" fillId="0" borderId="51" xfId="0" applyFont="1" applyBorder="1" applyAlignment="1">
      <alignment horizontal="left" vertical="center" wrapText="1"/>
    </xf>
    <xf numFmtId="2" fontId="33" fillId="0" borderId="0" xfId="0" applyNumberFormat="1" applyFont="1" applyAlignment="1">
      <alignment horizontal="center" vertical="center" wrapText="1"/>
    </xf>
    <xf numFmtId="2" fontId="33" fillId="0" borderId="0" xfId="0" applyNumberFormat="1" applyFont="1" applyAlignment="1">
      <alignment horizontal="center" vertical="center"/>
    </xf>
    <xf numFmtId="2" fontId="38" fillId="0" borderId="0" xfId="0" applyNumberFormat="1" applyFont="1" applyAlignment="1">
      <alignment horizontal="center" vertical="center"/>
    </xf>
    <xf numFmtId="0" fontId="33" fillId="0" borderId="0" xfId="0" applyFont="1"/>
    <xf numFmtId="0" fontId="38" fillId="22" borderId="0" xfId="0" applyFont="1" applyFill="1"/>
    <xf numFmtId="0" fontId="38" fillId="23" borderId="0" xfId="0" applyFont="1" applyFill="1"/>
    <xf numFmtId="0" fontId="38" fillId="24" borderId="0" xfId="0" applyFont="1" applyFill="1"/>
    <xf numFmtId="0" fontId="44" fillId="25" borderId="0" xfId="0" applyFont="1" applyFill="1" applyAlignment="1">
      <alignment vertical="center" wrapText="1"/>
    </xf>
    <xf numFmtId="0" fontId="47" fillId="12" borderId="52" xfId="0" applyFont="1" applyFill="1" applyBorder="1" applyAlignment="1">
      <alignment horizontal="left" vertical="center" wrapText="1" readingOrder="1"/>
    </xf>
    <xf numFmtId="0" fontId="46" fillId="0" borderId="0" xfId="0" applyFont="1"/>
    <xf numFmtId="0" fontId="43" fillId="28" borderId="0" xfId="0" applyFont="1" applyFill="1" applyAlignment="1">
      <alignment vertical="center" wrapText="1"/>
    </xf>
    <xf numFmtId="0" fontId="53" fillId="0" borderId="0" xfId="0" applyFont="1" applyAlignment="1">
      <alignment horizontal="left" vertical="center" wrapText="1"/>
    </xf>
    <xf numFmtId="0" fontId="54" fillId="0" borderId="0" xfId="0" quotePrefix="1" applyFont="1" applyAlignment="1">
      <alignment horizontal="left" vertical="center" wrapText="1" readingOrder="1"/>
    </xf>
    <xf numFmtId="0" fontId="52" fillId="0" borderId="0" xfId="0" applyFont="1" applyAlignment="1">
      <alignment horizontal="left" vertical="center" wrapText="1"/>
    </xf>
    <xf numFmtId="0" fontId="33" fillId="26" borderId="0" xfId="0" applyFont="1" applyFill="1"/>
    <xf numFmtId="0" fontId="38" fillId="0" borderId="51" xfId="0" applyFont="1" applyBorder="1" applyAlignment="1">
      <alignment horizontal="left" vertical="center" wrapText="1"/>
    </xf>
    <xf numFmtId="0" fontId="33" fillId="0" borderId="0" xfId="0" applyFont="1" applyAlignment="1">
      <alignment vertical="top" wrapText="1"/>
    </xf>
    <xf numFmtId="0" fontId="8" fillId="0" borderId="52" xfId="0" applyFont="1" applyBorder="1" applyAlignment="1">
      <alignment horizontal="left" vertical="top" wrapText="1" readingOrder="1"/>
    </xf>
    <xf numFmtId="0" fontId="38" fillId="0" borderId="0" xfId="0" applyFont="1" applyAlignment="1">
      <alignment horizontal="left" vertical="center" wrapText="1"/>
    </xf>
    <xf numFmtId="0" fontId="38" fillId="0" borderId="0" xfId="0" applyFont="1" applyAlignment="1">
      <alignment horizontal="center" vertical="center" textRotation="90" readingOrder="1"/>
    </xf>
    <xf numFmtId="0" fontId="31" fillId="0" borderId="0" xfId="0" applyFont="1" applyAlignment="1">
      <alignment vertical="center" wrapText="1"/>
    </xf>
    <xf numFmtId="0" fontId="31" fillId="0" borderId="52" xfId="0" applyFont="1" applyBorder="1" applyAlignment="1">
      <alignment vertical="center" wrapText="1"/>
    </xf>
    <xf numFmtId="0" fontId="31" fillId="0" borderId="51" xfId="0" applyFont="1" applyBorder="1" applyAlignment="1">
      <alignment horizontal="left" vertical="center" wrapText="1"/>
    </xf>
    <xf numFmtId="0" fontId="32" fillId="0" borderId="52" xfId="0" applyFont="1" applyBorder="1" applyAlignment="1">
      <alignment horizontal="left" vertical="top" wrapText="1" readingOrder="1"/>
    </xf>
    <xf numFmtId="0" fontId="42" fillId="0" borderId="0" xfId="0" applyFont="1" applyAlignment="1">
      <alignment horizontal="left" vertical="center" wrapText="1"/>
    </xf>
    <xf numFmtId="0" fontId="38" fillId="0" borderId="0" xfId="0" applyFont="1"/>
    <xf numFmtId="0" fontId="31" fillId="0" borderId="0" xfId="0" applyFont="1" applyAlignment="1">
      <alignment horizontal="left" vertical="center" wrapText="1"/>
    </xf>
    <xf numFmtId="0" fontId="55" fillId="0" borderId="0" xfId="0" applyFont="1" applyAlignment="1">
      <alignment horizontal="left" vertical="center" wrapText="1"/>
    </xf>
    <xf numFmtId="0" fontId="35" fillId="0" borderId="0" xfId="0" applyFont="1" applyAlignment="1">
      <alignment horizontal="center" vertical="center" textRotation="90" readingOrder="1"/>
    </xf>
    <xf numFmtId="0" fontId="35" fillId="27" borderId="0" xfId="0" applyFont="1" applyFill="1" applyAlignment="1">
      <alignment horizontal="center" vertical="center" textRotation="90" readingOrder="1"/>
    </xf>
    <xf numFmtId="0" fontId="34" fillId="0" borderId="51" xfId="0" applyFont="1" applyBorder="1" applyAlignment="1">
      <alignment horizontal="left" vertical="center" wrapText="1"/>
    </xf>
    <xf numFmtId="0" fontId="33" fillId="0" borderId="52" xfId="0" applyFont="1" applyBorder="1" applyAlignment="1">
      <alignment vertical="top" wrapText="1"/>
    </xf>
    <xf numFmtId="0" fontId="32" fillId="0" borderId="51" xfId="0" applyFont="1" applyBorder="1" applyAlignment="1">
      <alignment horizontal="left" vertical="top" wrapText="1" readingOrder="1"/>
    </xf>
    <xf numFmtId="0" fontId="50" fillId="0" borderId="53" xfId="0" applyFont="1" applyBorder="1" applyAlignment="1">
      <alignment horizontal="center" vertical="center" textRotation="90" readingOrder="1"/>
    </xf>
    <xf numFmtId="0" fontId="42" fillId="0" borderId="52" xfId="0" applyFont="1" applyBorder="1" applyAlignment="1">
      <alignment horizontal="left" vertical="center" wrapText="1"/>
    </xf>
    <xf numFmtId="0" fontId="50" fillId="0" borderId="51" xfId="0" applyFont="1" applyBorder="1" applyAlignment="1">
      <alignment horizontal="center" vertical="center" textRotation="90" readingOrder="1"/>
    </xf>
    <xf numFmtId="0" fontId="50" fillId="0" borderId="52" xfId="0" applyFont="1" applyBorder="1" applyAlignment="1">
      <alignment vertical="top" wrapText="1"/>
    </xf>
    <xf numFmtId="0" fontId="49" fillId="0" borderId="51" xfId="0" applyFont="1" applyBorder="1" applyAlignment="1">
      <alignment horizontal="left" vertical="top" wrapText="1" readingOrder="1"/>
    </xf>
    <xf numFmtId="0" fontId="26" fillId="0" borderId="0" xfId="0" applyFont="1" applyAlignment="1">
      <alignment horizontal="center" vertical="center"/>
    </xf>
    <xf numFmtId="0" fontId="25" fillId="0" borderId="0" xfId="0" applyFont="1" applyAlignment="1">
      <alignment horizontal="center" vertical="center"/>
    </xf>
    <xf numFmtId="0" fontId="62" fillId="0" borderId="0" xfId="0" applyFont="1" applyAlignment="1">
      <alignment horizontal="center" vertical="center"/>
    </xf>
    <xf numFmtId="0" fontId="66" fillId="0" borderId="0" xfId="0" applyFont="1"/>
    <xf numFmtId="0" fontId="67" fillId="0" borderId="0" xfId="0" applyFont="1" applyAlignment="1">
      <alignment horizontal="right"/>
    </xf>
    <xf numFmtId="0" fontId="66" fillId="0" borderId="0" xfId="0" applyFont="1" applyAlignment="1">
      <alignment horizontal="right"/>
    </xf>
    <xf numFmtId="0" fontId="68" fillId="0" borderId="0" xfId="0" applyFont="1"/>
    <xf numFmtId="0" fontId="68" fillId="0" borderId="0" xfId="0" applyFont="1" applyAlignment="1">
      <alignment horizontal="right"/>
    </xf>
    <xf numFmtId="0" fontId="68" fillId="0" borderId="0" xfId="0" applyFont="1" applyAlignment="1">
      <alignment vertical="center"/>
    </xf>
    <xf numFmtId="0" fontId="68" fillId="0" borderId="0" xfId="0" applyFont="1" applyAlignment="1">
      <alignment wrapText="1"/>
    </xf>
    <xf numFmtId="0" fontId="68" fillId="0" borderId="0" xfId="0" applyFont="1" applyAlignment="1">
      <alignment vertical="top" wrapText="1"/>
    </xf>
    <xf numFmtId="0" fontId="69" fillId="25" borderId="0" xfId="7" applyFont="1" applyFill="1">
      <alignment vertical="center"/>
    </xf>
    <xf numFmtId="0" fontId="68" fillId="0" borderId="0" xfId="0" applyFont="1" applyAlignment="1">
      <alignment vertical="top"/>
    </xf>
    <xf numFmtId="0" fontId="69" fillId="41" borderId="0" xfId="7" applyFont="1" applyFill="1">
      <alignment vertical="center"/>
    </xf>
    <xf numFmtId="0" fontId="68" fillId="40" borderId="0" xfId="0" applyFont="1" applyFill="1"/>
    <xf numFmtId="0" fontId="68" fillId="39" borderId="0" xfId="0" applyFont="1" applyFill="1"/>
    <xf numFmtId="0" fontId="68" fillId="25" borderId="0" xfId="0" applyFont="1" applyFill="1"/>
    <xf numFmtId="0" fontId="70" fillId="0" borderId="0" xfId="0" applyFont="1" applyAlignment="1">
      <alignment vertical="top" wrapText="1"/>
    </xf>
    <xf numFmtId="0" fontId="78" fillId="39" borderId="154" xfId="0" applyFont="1" applyFill="1" applyBorder="1" applyAlignment="1">
      <alignment vertical="center" wrapText="1" readingOrder="1"/>
    </xf>
    <xf numFmtId="0" fontId="68" fillId="0" borderId="0" xfId="0" applyFont="1" applyAlignment="1">
      <alignment horizontal="left" vertical="top"/>
    </xf>
    <xf numFmtId="0" fontId="68" fillId="0" borderId="0" xfId="0" applyFont="1" applyAlignment="1">
      <alignment horizontal="center" wrapText="1"/>
    </xf>
    <xf numFmtId="0" fontId="70" fillId="0" borderId="1" xfId="0" applyFont="1" applyBorder="1"/>
    <xf numFmtId="0" fontId="69" fillId="41" borderId="0" xfId="8" applyFont="1" applyFill="1">
      <alignment vertical="top"/>
    </xf>
    <xf numFmtId="0" fontId="69" fillId="40" borderId="0" xfId="8" applyFont="1" applyFill="1">
      <alignment vertical="top"/>
    </xf>
    <xf numFmtId="0" fontId="69" fillId="39" borderId="0" xfId="8" applyFont="1" applyFill="1">
      <alignment vertical="top"/>
    </xf>
    <xf numFmtId="14" fontId="68" fillId="0" borderId="0" xfId="0" applyNumberFormat="1" applyFont="1"/>
    <xf numFmtId="14" fontId="68" fillId="0" borderId="0" xfId="0" applyNumberFormat="1" applyFont="1" applyAlignment="1">
      <alignment horizontal="left" vertical="top"/>
    </xf>
    <xf numFmtId="0" fontId="69" fillId="25" borderId="1" xfId="9" applyFont="1" applyFill="1" applyBorder="1" applyAlignment="1">
      <alignment vertical="center" wrapText="1"/>
    </xf>
    <xf numFmtId="0" fontId="69" fillId="25" borderId="1" xfId="9" applyFont="1" applyFill="1" applyBorder="1" applyAlignment="1">
      <alignment horizontal="center" vertical="center" wrapText="1"/>
    </xf>
    <xf numFmtId="0" fontId="69" fillId="25" borderId="1" xfId="9" applyFont="1" applyFill="1" applyBorder="1" applyAlignment="1">
      <alignment vertical="center"/>
    </xf>
    <xf numFmtId="0" fontId="69" fillId="41" borderId="1" xfId="8" applyFont="1" applyFill="1" applyBorder="1">
      <alignment vertical="top"/>
    </xf>
    <xf numFmtId="0" fontId="69" fillId="41" borderId="1" xfId="0" applyFont="1" applyFill="1" applyBorder="1"/>
    <xf numFmtId="0" fontId="68" fillId="44" borderId="1" xfId="0" applyFont="1" applyFill="1" applyBorder="1"/>
    <xf numFmtId="0" fontId="76" fillId="41" borderId="1" xfId="0" applyFont="1" applyFill="1" applyBorder="1"/>
    <xf numFmtId="0" fontId="72" fillId="0" borderId="1" xfId="0" applyFont="1" applyBorder="1" applyAlignment="1">
      <alignment vertical="center"/>
    </xf>
    <xf numFmtId="0" fontId="72" fillId="44" borderId="1" xfId="0" applyFont="1" applyFill="1" applyBorder="1" applyAlignment="1">
      <alignment vertical="center"/>
    </xf>
    <xf numFmtId="0" fontId="70" fillId="44" borderId="1" xfId="0" applyFont="1" applyFill="1" applyBorder="1"/>
    <xf numFmtId="0" fontId="69" fillId="40" borderId="1" xfId="8" applyFont="1" applyFill="1" applyBorder="1">
      <alignment vertical="top"/>
    </xf>
    <xf numFmtId="0" fontId="69" fillId="40" borderId="1" xfId="0" applyFont="1" applyFill="1" applyBorder="1"/>
    <xf numFmtId="0" fontId="70" fillId="43" borderId="1" xfId="0" applyFont="1" applyFill="1" applyBorder="1"/>
    <xf numFmtId="0" fontId="76" fillId="40" borderId="1" xfId="0" applyFont="1" applyFill="1" applyBorder="1"/>
    <xf numFmtId="0" fontId="79" fillId="0" borderId="1" xfId="0" applyFont="1" applyBorder="1" applyAlignment="1">
      <alignment vertical="center"/>
    </xf>
    <xf numFmtId="0" fontId="79" fillId="43" borderId="1" xfId="0" applyFont="1" applyFill="1" applyBorder="1" applyAlignment="1">
      <alignment vertical="center"/>
    </xf>
    <xf numFmtId="0" fontId="69" fillId="39" borderId="1" xfId="8" applyFont="1" applyFill="1" applyBorder="1">
      <alignment vertical="top"/>
    </xf>
    <xf numFmtId="0" fontId="69" fillId="39" borderId="1" xfId="0" applyFont="1" applyFill="1" applyBorder="1"/>
    <xf numFmtId="0" fontId="76" fillId="39" borderId="1" xfId="0" applyFont="1" applyFill="1" applyBorder="1"/>
    <xf numFmtId="0" fontId="65" fillId="42" borderId="1" xfId="0" applyFont="1" applyFill="1" applyBorder="1" applyAlignment="1">
      <alignment vertical="center"/>
    </xf>
    <xf numFmtId="0" fontId="70" fillId="42" borderId="1" xfId="0" applyFont="1" applyFill="1" applyBorder="1"/>
    <xf numFmtId="0" fontId="65" fillId="0" borderId="1" xfId="0" applyFont="1" applyBorder="1" applyAlignment="1">
      <alignment vertical="center"/>
    </xf>
    <xf numFmtId="0" fontId="65" fillId="0" borderId="1" xfId="0" applyFont="1" applyBorder="1"/>
    <xf numFmtId="0" fontId="65" fillId="42" borderId="1" xfId="0" applyFont="1" applyFill="1" applyBorder="1"/>
    <xf numFmtId="0" fontId="8" fillId="0" borderId="0" xfId="0" applyFont="1" applyAlignment="1">
      <alignment wrapText="1"/>
    </xf>
    <xf numFmtId="14" fontId="68" fillId="0" borderId="0" xfId="0" applyNumberFormat="1" applyFont="1" applyAlignment="1">
      <alignment horizontal="right"/>
    </xf>
    <xf numFmtId="0" fontId="67" fillId="0" borderId="0" xfId="0" applyFont="1" applyAlignment="1">
      <alignment horizontal="left" vertical="center" wrapText="1"/>
    </xf>
    <xf numFmtId="0" fontId="69" fillId="41" borderId="87" xfId="0" applyFont="1" applyFill="1" applyBorder="1" applyAlignment="1">
      <alignment horizontal="left" vertical="top" wrapText="1"/>
    </xf>
    <xf numFmtId="0" fontId="76" fillId="41" borderId="88" xfId="0" applyFont="1" applyFill="1" applyBorder="1" applyAlignment="1">
      <alignment horizontal="left" vertical="top" wrapText="1"/>
    </xf>
    <xf numFmtId="0" fontId="69" fillId="41" borderId="78" xfId="0" applyFont="1" applyFill="1" applyBorder="1" applyAlignment="1">
      <alignment horizontal="left" vertical="top" wrapText="1"/>
    </xf>
    <xf numFmtId="0" fontId="76" fillId="41" borderId="67" xfId="0" applyFont="1" applyFill="1" applyBorder="1" applyAlignment="1">
      <alignment horizontal="left" vertical="top" wrapText="1"/>
    </xf>
    <xf numFmtId="0" fontId="76" fillId="41" borderId="112" xfId="0" applyFont="1" applyFill="1" applyBorder="1" applyAlignment="1">
      <alignment horizontal="left" vertical="top" wrapText="1"/>
    </xf>
    <xf numFmtId="0" fontId="68" fillId="0" borderId="0" xfId="0" applyFont="1" applyAlignment="1">
      <alignment horizontal="left" vertical="top" wrapText="1"/>
    </xf>
    <xf numFmtId="0" fontId="68" fillId="44" borderId="95" xfId="4" applyFont="1" applyFill="1" applyBorder="1" applyAlignment="1">
      <alignment horizontal="left" vertical="top" wrapText="1"/>
    </xf>
    <xf numFmtId="0" fontId="68" fillId="44" borderId="96" xfId="4" applyFont="1" applyFill="1" applyBorder="1" applyAlignment="1">
      <alignment horizontal="left" vertical="top" wrapText="1"/>
    </xf>
    <xf numFmtId="0" fontId="68" fillId="44" borderId="81" xfId="4" applyFont="1" applyFill="1" applyBorder="1" applyAlignment="1">
      <alignment horizontal="left" vertical="top" wrapText="1"/>
    </xf>
    <xf numFmtId="0" fontId="68" fillId="44" borderId="71" xfId="4" applyFont="1" applyFill="1" applyBorder="1" applyAlignment="1">
      <alignment horizontal="left" vertical="top" wrapText="1"/>
    </xf>
    <xf numFmtId="0" fontId="68" fillId="44" borderId="118" xfId="4" applyFont="1" applyFill="1" applyBorder="1" applyAlignment="1">
      <alignment horizontal="left" vertical="top" wrapText="1"/>
    </xf>
    <xf numFmtId="0" fontId="68" fillId="0" borderId="97" xfId="0" applyFont="1" applyBorder="1" applyAlignment="1">
      <alignment horizontal="left" vertical="top" wrapText="1"/>
    </xf>
    <xf numFmtId="0" fontId="68" fillId="0" borderId="98" xfId="0" applyFont="1" applyBorder="1" applyAlignment="1">
      <alignment horizontal="left" vertical="top" wrapText="1"/>
    </xf>
    <xf numFmtId="0" fontId="68" fillId="0" borderId="82" xfId="0" applyFont="1" applyBorder="1" applyAlignment="1">
      <alignment horizontal="left" vertical="top" wrapText="1"/>
    </xf>
    <xf numFmtId="0" fontId="68" fillId="0" borderId="72" xfId="0" applyFont="1" applyBorder="1" applyAlignment="1">
      <alignment horizontal="left" vertical="top" wrapText="1"/>
    </xf>
    <xf numFmtId="0" fontId="68" fillId="0" borderId="120" xfId="0" applyFont="1" applyBorder="1" applyAlignment="1">
      <alignment horizontal="left" vertical="top" wrapText="1"/>
    </xf>
    <xf numFmtId="0" fontId="78" fillId="41" borderId="31" xfId="0" applyFont="1" applyFill="1" applyBorder="1" applyAlignment="1">
      <alignment vertical="center" wrapText="1" readingOrder="1"/>
    </xf>
    <xf numFmtId="0" fontId="69" fillId="41" borderId="150" xfId="0" applyFont="1" applyFill="1" applyBorder="1" applyAlignment="1">
      <alignment horizontal="left" vertical="top" wrapText="1"/>
    </xf>
    <xf numFmtId="0" fontId="76" fillId="41" borderId="151" xfId="0" applyFont="1" applyFill="1" applyBorder="1" applyAlignment="1">
      <alignment horizontal="left" vertical="top" wrapText="1"/>
    </xf>
    <xf numFmtId="0" fontId="69" fillId="41" borderId="152" xfId="0" applyFont="1" applyFill="1" applyBorder="1" applyAlignment="1">
      <alignment horizontal="left" vertical="top" wrapText="1"/>
    </xf>
    <xf numFmtId="0" fontId="76" fillId="41" borderId="152" xfId="0" applyFont="1" applyFill="1" applyBorder="1" applyAlignment="1">
      <alignment horizontal="left" vertical="top" wrapText="1"/>
    </xf>
    <xf numFmtId="0" fontId="76" fillId="41" borderId="32" xfId="0" applyFont="1" applyFill="1" applyBorder="1" applyAlignment="1">
      <alignment horizontal="left" vertical="top" wrapText="1"/>
    </xf>
    <xf numFmtId="0" fontId="68" fillId="0" borderId="114" xfId="0" applyFont="1" applyBorder="1" applyAlignment="1">
      <alignment horizontal="left" vertical="top" wrapText="1"/>
    </xf>
    <xf numFmtId="0" fontId="68" fillId="44" borderId="91" xfId="4" applyFont="1" applyFill="1" applyBorder="1" applyAlignment="1">
      <alignment horizontal="left" vertical="top" wrapText="1"/>
    </xf>
    <xf numFmtId="0" fontId="68" fillId="44" borderId="92" xfId="4" applyFont="1" applyFill="1" applyBorder="1" applyAlignment="1">
      <alignment horizontal="left" vertical="top" wrapText="1"/>
    </xf>
    <xf numFmtId="0" fontId="68" fillId="44" borderId="69" xfId="4" applyFont="1" applyFill="1" applyBorder="1" applyAlignment="1">
      <alignment horizontal="left" vertical="top" wrapText="1"/>
    </xf>
    <xf numFmtId="0" fontId="68" fillId="44" borderId="115" xfId="4" applyFont="1" applyFill="1" applyBorder="1" applyAlignment="1">
      <alignment horizontal="left" vertical="top" wrapText="1"/>
    </xf>
    <xf numFmtId="0" fontId="68" fillId="0" borderId="91" xfId="0" applyFont="1" applyBorder="1" applyAlignment="1">
      <alignment horizontal="left" vertical="top" wrapText="1"/>
    </xf>
    <xf numFmtId="0" fontId="68" fillId="0" borderId="92" xfId="0" applyFont="1" applyBorder="1" applyAlignment="1">
      <alignment horizontal="left" vertical="top" wrapText="1"/>
    </xf>
    <xf numFmtId="0" fontId="68" fillId="0" borderId="69" xfId="0" applyFont="1" applyBorder="1" applyAlignment="1">
      <alignment horizontal="left" vertical="top" wrapText="1"/>
    </xf>
    <xf numFmtId="0" fontId="68" fillId="0" borderId="115" xfId="0" applyFont="1" applyBorder="1" applyAlignment="1">
      <alignment horizontal="left" vertical="top" wrapText="1"/>
    </xf>
    <xf numFmtId="0" fontId="68" fillId="0" borderId="93" xfId="0" applyFont="1" applyBorder="1" applyAlignment="1">
      <alignment horizontal="left" vertical="top" wrapText="1"/>
    </xf>
    <xf numFmtId="0" fontId="68" fillId="0" borderId="94" xfId="0" applyFont="1" applyBorder="1" applyAlignment="1">
      <alignment horizontal="left" vertical="top" wrapText="1"/>
    </xf>
    <xf numFmtId="0" fontId="68" fillId="0" borderId="70" xfId="0" applyFont="1" applyBorder="1" applyAlignment="1">
      <alignment horizontal="left" vertical="top" wrapText="1"/>
    </xf>
    <xf numFmtId="0" fontId="68" fillId="0" borderId="117" xfId="0" applyFont="1" applyBorder="1" applyAlignment="1">
      <alignment horizontal="left" vertical="top" wrapText="1"/>
    </xf>
    <xf numFmtId="0" fontId="69" fillId="40" borderId="87" xfId="0" applyFont="1" applyFill="1" applyBorder="1" applyAlignment="1">
      <alignment horizontal="left" vertical="top" wrapText="1"/>
    </xf>
    <xf numFmtId="0" fontId="76" fillId="40" borderId="88" xfId="0" applyFont="1" applyFill="1" applyBorder="1" applyAlignment="1">
      <alignment horizontal="left" vertical="top" wrapText="1"/>
    </xf>
    <xf numFmtId="0" fontId="69" fillId="40" borderId="78" xfId="0" applyFont="1" applyFill="1" applyBorder="1" applyAlignment="1">
      <alignment horizontal="left" vertical="top" wrapText="1"/>
    </xf>
    <xf numFmtId="0" fontId="76" fillId="40" borderId="67" xfId="0" applyFont="1" applyFill="1" applyBorder="1" applyAlignment="1">
      <alignment horizontal="left" vertical="top" wrapText="1"/>
    </xf>
    <xf numFmtId="0" fontId="76" fillId="40" borderId="112" xfId="0" applyFont="1" applyFill="1" applyBorder="1" applyAlignment="1">
      <alignment horizontal="left" vertical="top" wrapText="1"/>
    </xf>
    <xf numFmtId="0" fontId="68" fillId="0" borderId="99" xfId="0" applyFont="1" applyBorder="1" applyAlignment="1">
      <alignment horizontal="left" vertical="top" wrapText="1"/>
    </xf>
    <xf numFmtId="0" fontId="68" fillId="0" borderId="100" xfId="0" applyFont="1" applyBorder="1" applyAlignment="1">
      <alignment horizontal="left" vertical="top" wrapText="1"/>
    </xf>
    <xf numFmtId="0" fontId="68" fillId="0" borderId="83" xfId="0" applyFont="1" applyBorder="1" applyAlignment="1">
      <alignment horizontal="left" vertical="top" wrapText="1"/>
    </xf>
    <xf numFmtId="0" fontId="68" fillId="0" borderId="73" xfId="0" applyFont="1" applyBorder="1" applyAlignment="1">
      <alignment horizontal="left" vertical="top" wrapText="1"/>
    </xf>
    <xf numFmtId="0" fontId="68" fillId="43" borderId="93" xfId="2" applyFont="1" applyFill="1" applyBorder="1" applyAlignment="1">
      <alignment horizontal="left" vertical="top" wrapText="1"/>
    </xf>
    <xf numFmtId="0" fontId="68" fillId="43" borderId="94" xfId="2" applyFont="1" applyFill="1" applyBorder="1" applyAlignment="1">
      <alignment horizontal="left" vertical="top" wrapText="1"/>
    </xf>
    <xf numFmtId="0" fontId="68" fillId="43" borderId="80" xfId="2" applyFont="1" applyFill="1" applyBorder="1" applyAlignment="1">
      <alignment horizontal="left" vertical="top" wrapText="1"/>
    </xf>
    <xf numFmtId="0" fontId="68" fillId="43" borderId="70" xfId="2" applyFont="1" applyFill="1" applyBorder="1" applyAlignment="1">
      <alignment horizontal="left" vertical="top" wrapText="1"/>
    </xf>
    <xf numFmtId="0" fontId="68" fillId="43" borderId="117" xfId="2" applyFont="1" applyFill="1" applyBorder="1" applyAlignment="1">
      <alignment horizontal="left" vertical="top" wrapText="1"/>
    </xf>
    <xf numFmtId="0" fontId="69" fillId="39" borderId="87" xfId="0" applyFont="1" applyFill="1" applyBorder="1" applyAlignment="1">
      <alignment horizontal="left" vertical="top" wrapText="1"/>
    </xf>
    <xf numFmtId="0" fontId="76" fillId="39" borderId="88" xfId="0" applyFont="1" applyFill="1" applyBorder="1" applyAlignment="1">
      <alignment horizontal="left" vertical="top" wrapText="1"/>
    </xf>
    <xf numFmtId="0" fontId="69" fillId="39" borderId="78" xfId="0" applyFont="1" applyFill="1" applyBorder="1" applyAlignment="1">
      <alignment horizontal="left" vertical="top" wrapText="1"/>
    </xf>
    <xf numFmtId="0" fontId="76" fillId="39" borderId="67" xfId="0" applyFont="1" applyFill="1" applyBorder="1" applyAlignment="1">
      <alignment horizontal="left" vertical="top" wrapText="1"/>
    </xf>
    <xf numFmtId="0" fontId="76" fillId="39" borderId="112" xfId="0" applyFont="1" applyFill="1" applyBorder="1" applyAlignment="1">
      <alignment horizontal="left" vertical="top" wrapText="1"/>
    </xf>
    <xf numFmtId="0" fontId="68" fillId="0" borderId="101" xfId="0" applyFont="1" applyBorder="1" applyAlignment="1">
      <alignment horizontal="left" vertical="top" wrapText="1"/>
    </xf>
    <xf numFmtId="0" fontId="68" fillId="0" borderId="102" xfId="0" applyFont="1" applyBorder="1" applyAlignment="1">
      <alignment horizontal="left" vertical="top" wrapText="1"/>
    </xf>
    <xf numFmtId="0" fontId="68" fillId="0" borderId="84" xfId="0" applyFont="1" applyBorder="1" applyAlignment="1">
      <alignment horizontal="left" vertical="top" wrapText="1"/>
    </xf>
    <xf numFmtId="0" fontId="68" fillId="0" borderId="74" xfId="0" applyFont="1" applyBorder="1" applyAlignment="1">
      <alignment horizontal="left" vertical="top" wrapText="1"/>
    </xf>
    <xf numFmtId="0" fontId="68" fillId="0" borderId="121" xfId="0" applyFont="1" applyBorder="1" applyAlignment="1">
      <alignment horizontal="left" vertical="top" wrapText="1"/>
    </xf>
    <xf numFmtId="0" fontId="68" fillId="42" borderId="91" xfId="3" applyFont="1" applyFill="1" applyBorder="1" applyAlignment="1">
      <alignment horizontal="left" vertical="top" wrapText="1"/>
    </xf>
    <xf numFmtId="0" fontId="68" fillId="42" borderId="92" xfId="3" applyFont="1" applyFill="1" applyBorder="1" applyAlignment="1">
      <alignment horizontal="left" vertical="top" wrapText="1"/>
    </xf>
    <xf numFmtId="0" fontId="68" fillId="42" borderId="115" xfId="3" applyFont="1" applyFill="1" applyBorder="1" applyAlignment="1">
      <alignment horizontal="left" vertical="top" wrapText="1"/>
    </xf>
    <xf numFmtId="0" fontId="67" fillId="39" borderId="31" xfId="0" applyFont="1" applyFill="1" applyBorder="1" applyAlignment="1">
      <alignment horizontal="left" vertical="center" wrapText="1"/>
    </xf>
    <xf numFmtId="0" fontId="68" fillId="39" borderId="103" xfId="3" applyFont="1" applyFill="1" applyBorder="1" applyAlignment="1">
      <alignment horizontal="left" vertical="top" wrapText="1"/>
    </xf>
    <xf numFmtId="0" fontId="68" fillId="39" borderId="104" xfId="3" applyFont="1" applyFill="1" applyBorder="1" applyAlignment="1">
      <alignment horizontal="left" vertical="top" wrapText="1"/>
    </xf>
    <xf numFmtId="0" fontId="68" fillId="39" borderId="111" xfId="3" applyFont="1" applyFill="1" applyBorder="1" applyAlignment="1">
      <alignment horizontal="left" vertical="top" wrapText="1"/>
    </xf>
    <xf numFmtId="0" fontId="68" fillId="39" borderId="75" xfId="3" applyFont="1" applyFill="1" applyBorder="1" applyAlignment="1">
      <alignment horizontal="left" vertical="top" wrapText="1"/>
    </xf>
    <xf numFmtId="0" fontId="68" fillId="39" borderId="32" xfId="3" applyFont="1" applyFill="1" applyBorder="1" applyAlignment="1">
      <alignment horizontal="left" vertical="top" wrapText="1"/>
    </xf>
    <xf numFmtId="0" fontId="68" fillId="0" borderId="105" xfId="0" applyFont="1" applyBorder="1" applyAlignment="1">
      <alignment horizontal="left" vertical="top" wrapText="1"/>
    </xf>
    <xf numFmtId="0" fontId="68" fillId="0" borderId="106" xfId="0" applyFont="1" applyBorder="1" applyAlignment="1">
      <alignment horizontal="left" vertical="top" wrapText="1"/>
    </xf>
    <xf numFmtId="0" fontId="68" fillId="0" borderId="85" xfId="0" applyFont="1" applyBorder="1" applyAlignment="1">
      <alignment horizontal="left" vertical="top" wrapText="1"/>
    </xf>
    <xf numFmtId="0" fontId="68" fillId="0" borderId="76" xfId="0" applyFont="1" applyBorder="1" applyAlignment="1">
      <alignment horizontal="left" vertical="top" wrapText="1"/>
    </xf>
    <xf numFmtId="0" fontId="68" fillId="0" borderId="118" xfId="0" applyFont="1" applyBorder="1" applyAlignment="1">
      <alignment horizontal="left" vertical="top" wrapText="1"/>
    </xf>
    <xf numFmtId="0" fontId="68" fillId="42" borderId="108" xfId="3" applyFont="1" applyFill="1" applyBorder="1" applyAlignment="1">
      <alignment horizontal="left" vertical="top" wrapText="1"/>
    </xf>
    <xf numFmtId="0" fontId="68" fillId="42" borderId="107" xfId="3" applyFont="1" applyFill="1" applyBorder="1" applyAlignment="1">
      <alignment horizontal="left" vertical="top" wrapText="1"/>
    </xf>
    <xf numFmtId="0" fontId="68" fillId="42" borderId="86" xfId="3" applyFont="1" applyFill="1" applyBorder="1" applyAlignment="1">
      <alignment horizontal="left" vertical="top" wrapText="1"/>
    </xf>
    <xf numFmtId="0" fontId="68" fillId="42" borderId="77" xfId="3" applyFont="1" applyFill="1" applyBorder="1" applyAlignment="1">
      <alignment horizontal="left" vertical="top" wrapText="1"/>
    </xf>
    <xf numFmtId="0" fontId="68" fillId="42" borderId="120" xfId="3" applyFont="1" applyFill="1" applyBorder="1" applyAlignment="1">
      <alignment horizontal="left" vertical="top" wrapText="1"/>
    </xf>
    <xf numFmtId="0" fontId="68" fillId="42" borderId="79" xfId="3" applyFont="1" applyFill="1" applyBorder="1" applyAlignment="1">
      <alignment horizontal="left" vertical="top" wrapText="1"/>
    </xf>
    <xf numFmtId="0" fontId="68" fillId="42" borderId="69" xfId="3" applyFont="1" applyFill="1" applyBorder="1" applyAlignment="1">
      <alignment horizontal="left" vertical="top" wrapText="1"/>
    </xf>
    <xf numFmtId="0" fontId="68" fillId="0" borderId="80" xfId="0" applyFont="1" applyBorder="1" applyAlignment="1">
      <alignment horizontal="left" vertical="top" wrapText="1"/>
    </xf>
    <xf numFmtId="0" fontId="68" fillId="42" borderId="105" xfId="3" applyFont="1" applyFill="1" applyBorder="1" applyAlignment="1">
      <alignment horizontal="left" vertical="top" wrapText="1"/>
    </xf>
    <xf numFmtId="0" fontId="68" fillId="42" borderId="106" xfId="3" applyFont="1" applyFill="1" applyBorder="1" applyAlignment="1">
      <alignment horizontal="left" vertical="top" wrapText="1"/>
    </xf>
    <xf numFmtId="0" fontId="68" fillId="42" borderId="85" xfId="3" applyFont="1" applyFill="1" applyBorder="1" applyAlignment="1">
      <alignment horizontal="left" vertical="top" wrapText="1"/>
    </xf>
    <xf numFmtId="0" fontId="68" fillId="42" borderId="76" xfId="3" applyFont="1" applyFill="1" applyBorder="1" applyAlignment="1">
      <alignment horizontal="left" vertical="top" wrapText="1"/>
    </xf>
    <xf numFmtId="0" fontId="68" fillId="42" borderId="118" xfId="3" applyFont="1" applyFill="1" applyBorder="1" applyAlignment="1">
      <alignment horizontal="left" vertical="top" wrapText="1"/>
    </xf>
    <xf numFmtId="0" fontId="68" fillId="0" borderId="79" xfId="0" applyFont="1" applyBorder="1" applyAlignment="1">
      <alignment horizontal="left" vertical="top" wrapText="1"/>
    </xf>
    <xf numFmtId="0" fontId="65" fillId="42" borderId="33" xfId="0" applyFont="1" applyFill="1" applyBorder="1" applyAlignment="1">
      <alignment horizontal="left" vertical="center" wrapText="1"/>
    </xf>
    <xf numFmtId="0" fontId="68" fillId="0" borderId="109" xfId="0" applyFont="1" applyBorder="1" applyAlignment="1">
      <alignment horizontal="left" vertical="top" wrapText="1"/>
    </xf>
    <xf numFmtId="0" fontId="68" fillId="0" borderId="110" xfId="0" applyFont="1" applyBorder="1" applyAlignment="1">
      <alignment horizontal="left" vertical="top" wrapText="1"/>
    </xf>
    <xf numFmtId="0" fontId="68" fillId="0" borderId="122" xfId="0" applyFont="1" applyBorder="1" applyAlignment="1">
      <alignment horizontal="left" vertical="top" wrapText="1"/>
    </xf>
    <xf numFmtId="0" fontId="68" fillId="0" borderId="123" xfId="0" applyFont="1" applyBorder="1" applyAlignment="1">
      <alignment horizontal="left" vertical="top" wrapText="1"/>
    </xf>
    <xf numFmtId="0" fontId="68" fillId="0" borderId="35" xfId="0" applyFont="1" applyBorder="1" applyAlignment="1">
      <alignment horizontal="left" vertical="top" wrapText="1"/>
    </xf>
    <xf numFmtId="0" fontId="79" fillId="43" borderId="31" xfId="0" applyFont="1" applyFill="1" applyBorder="1" applyAlignment="1">
      <alignment vertical="center" wrapText="1"/>
    </xf>
    <xf numFmtId="0" fontId="65" fillId="42" borderId="31" xfId="0" applyFont="1" applyFill="1" applyBorder="1" applyAlignment="1">
      <alignment vertical="center" wrapText="1"/>
    </xf>
    <xf numFmtId="0" fontId="65" fillId="42" borderId="113" xfId="0" applyFont="1" applyFill="1" applyBorder="1" applyAlignment="1">
      <alignment vertical="center" wrapText="1"/>
    </xf>
    <xf numFmtId="0" fontId="65" fillId="42" borderId="116" xfId="0" applyFont="1" applyFill="1" applyBorder="1" applyAlignment="1">
      <alignment vertical="center" wrapText="1"/>
    </xf>
    <xf numFmtId="0" fontId="72" fillId="44" borderId="31" xfId="0" applyFont="1" applyFill="1" applyBorder="1" applyAlignment="1">
      <alignment vertical="center" wrapText="1"/>
    </xf>
    <xf numFmtId="0" fontId="72" fillId="44" borderId="119" xfId="0" applyFont="1" applyFill="1" applyBorder="1" applyAlignment="1">
      <alignment vertical="center" wrapText="1"/>
    </xf>
    <xf numFmtId="0" fontId="72" fillId="44" borderId="113" xfId="0" applyFont="1" applyFill="1" applyBorder="1" applyAlignment="1">
      <alignment vertical="center" wrapText="1"/>
    </xf>
    <xf numFmtId="0" fontId="72" fillId="44" borderId="116" xfId="0" applyFont="1" applyFill="1" applyBorder="1" applyAlignment="1">
      <alignment vertical="center" wrapText="1"/>
    </xf>
    <xf numFmtId="0" fontId="68" fillId="0" borderId="90" xfId="0" applyFont="1" applyBorder="1" applyAlignment="1">
      <alignment vertical="top"/>
    </xf>
    <xf numFmtId="0" fontId="68" fillId="0" borderId="89" xfId="0" applyFont="1" applyBorder="1" applyAlignment="1">
      <alignment vertical="top" wrapText="1"/>
    </xf>
    <xf numFmtId="0" fontId="68" fillId="0" borderId="90" xfId="0" applyFont="1" applyBorder="1" applyAlignment="1">
      <alignment vertical="top" wrapText="1"/>
    </xf>
    <xf numFmtId="0" fontId="68" fillId="0" borderId="68" xfId="0" applyFont="1" applyBorder="1" applyAlignment="1">
      <alignment vertical="top" wrapText="1"/>
    </xf>
    <xf numFmtId="0" fontId="68" fillId="42" borderId="70" xfId="3" applyFont="1" applyFill="1" applyBorder="1" applyAlignment="1">
      <alignment vertical="top" wrapText="1"/>
    </xf>
    <xf numFmtId="0" fontId="68" fillId="42" borderId="80" xfId="3" applyFont="1" applyFill="1" applyBorder="1" applyAlignment="1">
      <alignment vertical="top" wrapText="1"/>
    </xf>
    <xf numFmtId="0" fontId="68" fillId="42" borderId="94" xfId="3" applyFont="1" applyFill="1" applyBorder="1" applyAlignment="1">
      <alignment vertical="top" wrapText="1"/>
    </xf>
    <xf numFmtId="0" fontId="68" fillId="42" borderId="93" xfId="3" applyFont="1" applyFill="1" applyBorder="1" applyAlignment="1">
      <alignment vertical="top" wrapText="1"/>
    </xf>
    <xf numFmtId="0" fontId="69" fillId="25" borderId="0" xfId="8" applyFont="1" applyFill="1" applyAlignment="1">
      <alignment vertical="top" wrapText="1"/>
    </xf>
    <xf numFmtId="0" fontId="8" fillId="0" borderId="0" xfId="0" applyFont="1" applyAlignment="1">
      <alignment vertical="center"/>
    </xf>
    <xf numFmtId="0" fontId="72" fillId="0" borderId="172" xfId="0" applyFont="1" applyBorder="1" applyAlignment="1">
      <alignment horizontal="left" vertical="top" wrapText="1"/>
    </xf>
    <xf numFmtId="0" fontId="68" fillId="0" borderId="172" xfId="0" applyFont="1" applyBorder="1" applyAlignment="1">
      <alignment horizontal="left" vertical="top" wrapText="1"/>
    </xf>
    <xf numFmtId="0" fontId="68" fillId="0" borderId="188" xfId="0" applyFont="1" applyBorder="1" applyAlignment="1">
      <alignment horizontal="left" vertical="top" wrapText="1"/>
    </xf>
    <xf numFmtId="0" fontId="68" fillId="10" borderId="176" xfId="0" applyFont="1" applyFill="1" applyBorder="1" applyAlignment="1">
      <alignment horizontal="left" vertical="top"/>
    </xf>
    <xf numFmtId="0" fontId="68" fillId="0" borderId="166" xfId="0" applyFont="1" applyBorder="1" applyAlignment="1">
      <alignment horizontal="left" vertical="top"/>
    </xf>
    <xf numFmtId="0" fontId="68" fillId="10" borderId="180" xfId="0" applyFont="1" applyFill="1" applyBorder="1" applyAlignment="1">
      <alignment horizontal="left" vertical="top"/>
    </xf>
    <xf numFmtId="0" fontId="72" fillId="44" borderId="173" xfId="0" applyFont="1" applyFill="1" applyBorder="1" applyAlignment="1">
      <alignment horizontal="left" vertical="top" wrapText="1"/>
    </xf>
    <xf numFmtId="0" fontId="68" fillId="44" borderId="173" xfId="0" applyFont="1" applyFill="1" applyBorder="1" applyAlignment="1">
      <alignment horizontal="left" vertical="top" wrapText="1"/>
    </xf>
    <xf numFmtId="0" fontId="68" fillId="44" borderId="188" xfId="0" applyFont="1" applyFill="1" applyBorder="1" applyAlignment="1">
      <alignment horizontal="left" vertical="top" wrapText="1"/>
    </xf>
    <xf numFmtId="0" fontId="68" fillId="10" borderId="177" xfId="0" applyFont="1" applyFill="1" applyBorder="1" applyAlignment="1">
      <alignment horizontal="left" vertical="top"/>
    </xf>
    <xf numFmtId="0" fontId="68" fillId="44" borderId="168" xfId="0" applyFont="1" applyFill="1" applyBorder="1" applyAlignment="1">
      <alignment horizontal="left" vertical="top"/>
    </xf>
    <xf numFmtId="0" fontId="68" fillId="10" borderId="181" xfId="0" applyFont="1" applyFill="1" applyBorder="1" applyAlignment="1">
      <alignment horizontal="left" vertical="top"/>
    </xf>
    <xf numFmtId="0" fontId="72" fillId="0" borderId="173" xfId="0" applyFont="1" applyBorder="1" applyAlignment="1">
      <alignment horizontal="left" vertical="top" wrapText="1"/>
    </xf>
    <xf numFmtId="0" fontId="68" fillId="0" borderId="173" xfId="0" applyFont="1" applyBorder="1" applyAlignment="1">
      <alignment horizontal="left" vertical="top" wrapText="1"/>
    </xf>
    <xf numFmtId="0" fontId="68" fillId="44" borderId="169" xfId="0" applyFont="1" applyFill="1" applyBorder="1" applyAlignment="1">
      <alignment horizontal="left" vertical="top"/>
    </xf>
    <xf numFmtId="0" fontId="68" fillId="44" borderId="166" xfId="0" applyFont="1" applyFill="1" applyBorder="1" applyAlignment="1">
      <alignment horizontal="left" vertical="top"/>
    </xf>
    <xf numFmtId="0" fontId="72" fillId="0" borderId="174" xfId="0" applyFont="1" applyBorder="1" applyAlignment="1">
      <alignment horizontal="left" vertical="top" wrapText="1"/>
    </xf>
    <xf numFmtId="0" fontId="68" fillId="0" borderId="174" xfId="0" applyFont="1" applyBorder="1" applyAlignment="1">
      <alignment horizontal="left" vertical="top" wrapText="1"/>
    </xf>
    <xf numFmtId="0" fontId="68" fillId="10" borderId="178" xfId="0" applyFont="1" applyFill="1" applyBorder="1" applyAlignment="1">
      <alignment horizontal="left" vertical="top"/>
    </xf>
    <xf numFmtId="0" fontId="68" fillId="0" borderId="169" xfId="0" applyFont="1" applyBorder="1" applyAlignment="1">
      <alignment horizontal="left" vertical="top"/>
    </xf>
    <xf numFmtId="0" fontId="68" fillId="10" borderId="182" xfId="0" applyFont="1" applyFill="1" applyBorder="1" applyAlignment="1">
      <alignment horizontal="left" vertical="top"/>
    </xf>
    <xf numFmtId="0" fontId="80" fillId="40" borderId="0" xfId="8" applyFont="1" applyFill="1" applyAlignment="1">
      <alignment horizontal="left" vertical="top"/>
    </xf>
    <xf numFmtId="0" fontId="78" fillId="40" borderId="124" xfId="0" applyFont="1" applyFill="1" applyBorder="1" applyAlignment="1">
      <alignment horizontal="left" vertical="top" wrapText="1" readingOrder="1"/>
    </xf>
    <xf numFmtId="0" fontId="78" fillId="40" borderId="187" xfId="0" applyFont="1" applyFill="1" applyBorder="1" applyAlignment="1">
      <alignment horizontal="left" vertical="top" wrapText="1" readingOrder="1"/>
    </xf>
    <xf numFmtId="0" fontId="78" fillId="40" borderId="184" xfId="0" applyFont="1" applyFill="1" applyBorder="1" applyAlignment="1">
      <alignment horizontal="left" vertical="top" wrapText="1" readingOrder="1"/>
    </xf>
    <xf numFmtId="0" fontId="78" fillId="40" borderId="164" xfId="0" applyFont="1" applyFill="1" applyBorder="1" applyAlignment="1">
      <alignment horizontal="left" vertical="top" wrapText="1" readingOrder="1"/>
    </xf>
    <xf numFmtId="0" fontId="78" fillId="40" borderId="165" xfId="0" applyFont="1" applyFill="1" applyBorder="1" applyAlignment="1">
      <alignment horizontal="left" vertical="top" wrapText="1" readingOrder="1"/>
    </xf>
    <xf numFmtId="0" fontId="79" fillId="43" borderId="172" xfId="0" applyFont="1" applyFill="1" applyBorder="1" applyAlignment="1">
      <alignment horizontal="left" vertical="top" wrapText="1"/>
    </xf>
    <xf numFmtId="0" fontId="68" fillId="43" borderId="172" xfId="0" applyFont="1" applyFill="1" applyBorder="1" applyAlignment="1">
      <alignment horizontal="left" vertical="top" wrapText="1"/>
    </xf>
    <xf numFmtId="0" fontId="68" fillId="43" borderId="188" xfId="0" applyFont="1" applyFill="1" applyBorder="1" applyAlignment="1">
      <alignment horizontal="left" vertical="top" wrapText="1"/>
    </xf>
    <xf numFmtId="0" fontId="68" fillId="43" borderId="166" xfId="0" applyFont="1" applyFill="1" applyBorder="1" applyAlignment="1">
      <alignment horizontal="left" vertical="top"/>
    </xf>
    <xf numFmtId="0" fontId="79" fillId="0" borderId="173" xfId="0" applyFont="1" applyBorder="1" applyAlignment="1">
      <alignment horizontal="left" vertical="top" wrapText="1"/>
    </xf>
    <xf numFmtId="0" fontId="79" fillId="43" borderId="173" xfId="0" applyFont="1" applyFill="1" applyBorder="1" applyAlignment="1">
      <alignment horizontal="left" vertical="top" wrapText="1"/>
    </xf>
    <xf numFmtId="0" fontId="68" fillId="43" borderId="173" xfId="0" applyFont="1" applyFill="1" applyBorder="1" applyAlignment="1">
      <alignment horizontal="left" vertical="top" wrapText="1"/>
    </xf>
    <xf numFmtId="0" fontId="79" fillId="0" borderId="174" xfId="0" applyFont="1" applyBorder="1" applyAlignment="1">
      <alignment horizontal="left" vertical="top" wrapText="1"/>
    </xf>
    <xf numFmtId="0" fontId="80" fillId="39" borderId="0" xfId="8" applyFont="1" applyFill="1" applyAlignment="1">
      <alignment horizontal="left" vertical="top"/>
    </xf>
    <xf numFmtId="0" fontId="78" fillId="39" borderId="124" xfId="0" applyFont="1" applyFill="1" applyBorder="1" applyAlignment="1">
      <alignment horizontal="left" vertical="top" wrapText="1" readingOrder="1"/>
    </xf>
    <xf numFmtId="0" fontId="78" fillId="39" borderId="187" xfId="0" applyFont="1" applyFill="1" applyBorder="1" applyAlignment="1">
      <alignment horizontal="left" vertical="top" wrapText="1" readingOrder="1"/>
    </xf>
    <xf numFmtId="0" fontId="68" fillId="39" borderId="177" xfId="0" applyFont="1" applyFill="1" applyBorder="1" applyAlignment="1">
      <alignment horizontal="left" vertical="top"/>
    </xf>
    <xf numFmtId="0" fontId="78" fillId="39" borderId="164" xfId="0" applyFont="1" applyFill="1" applyBorder="1" applyAlignment="1">
      <alignment horizontal="left" vertical="top" wrapText="1" readingOrder="1"/>
    </xf>
    <xf numFmtId="0" fontId="78" fillId="39" borderId="165" xfId="0" applyFont="1" applyFill="1" applyBorder="1" applyAlignment="1">
      <alignment horizontal="left" vertical="top" wrapText="1" readingOrder="1"/>
    </xf>
    <xf numFmtId="0" fontId="65" fillId="42" borderId="172" xfId="0" applyFont="1" applyFill="1" applyBorder="1" applyAlignment="1">
      <alignment horizontal="left" vertical="top" wrapText="1"/>
    </xf>
    <xf numFmtId="0" fontId="68" fillId="42" borderId="172" xfId="0" applyFont="1" applyFill="1" applyBorder="1" applyAlignment="1">
      <alignment horizontal="left" vertical="top" wrapText="1"/>
    </xf>
    <xf numFmtId="0" fontId="68" fillId="42" borderId="188" xfId="0" applyFont="1" applyFill="1" applyBorder="1" applyAlignment="1">
      <alignment horizontal="left" vertical="top" wrapText="1"/>
    </xf>
    <xf numFmtId="0" fontId="68" fillId="42" borderId="169" xfId="0" applyFont="1" applyFill="1" applyBorder="1" applyAlignment="1">
      <alignment horizontal="left" vertical="top"/>
    </xf>
    <xf numFmtId="0" fontId="65" fillId="0" borderId="173" xfId="0" applyFont="1" applyBorder="1" applyAlignment="1">
      <alignment horizontal="left" vertical="top" wrapText="1"/>
    </xf>
    <xf numFmtId="0" fontId="65" fillId="42" borderId="173" xfId="0" applyFont="1" applyFill="1" applyBorder="1" applyAlignment="1">
      <alignment horizontal="left" vertical="top" wrapText="1"/>
    </xf>
    <xf numFmtId="0" fontId="68" fillId="42" borderId="173" xfId="0" applyFont="1" applyFill="1" applyBorder="1" applyAlignment="1">
      <alignment horizontal="left" vertical="top" wrapText="1"/>
    </xf>
    <xf numFmtId="0" fontId="65" fillId="42" borderId="175" xfId="0" applyFont="1" applyFill="1" applyBorder="1" applyAlignment="1">
      <alignment horizontal="left" vertical="top" wrapText="1"/>
    </xf>
    <xf numFmtId="0" fontId="68" fillId="42" borderId="175" xfId="0" applyFont="1" applyFill="1" applyBorder="1" applyAlignment="1">
      <alignment horizontal="left" vertical="top" wrapText="1"/>
    </xf>
    <xf numFmtId="0" fontId="68" fillId="42" borderId="189" xfId="0" applyFont="1" applyFill="1" applyBorder="1" applyAlignment="1">
      <alignment horizontal="left" vertical="top" wrapText="1"/>
    </xf>
    <xf numFmtId="0" fontId="68" fillId="10" borderId="190" xfId="0" applyFont="1" applyFill="1" applyBorder="1" applyAlignment="1">
      <alignment horizontal="left" vertical="top"/>
    </xf>
    <xf numFmtId="0" fontId="68" fillId="42" borderId="171" xfId="0" applyFont="1" applyFill="1" applyBorder="1" applyAlignment="1">
      <alignment horizontal="left" vertical="top"/>
    </xf>
    <xf numFmtId="0" fontId="68" fillId="10" borderId="179" xfId="0" applyFont="1" applyFill="1" applyBorder="1" applyAlignment="1">
      <alignment horizontal="left" vertical="top"/>
    </xf>
    <xf numFmtId="0" fontId="68" fillId="10" borderId="183" xfId="0" applyFont="1" applyFill="1" applyBorder="1" applyAlignment="1">
      <alignment horizontal="left" vertical="top"/>
    </xf>
    <xf numFmtId="0" fontId="67" fillId="0" borderId="28" xfId="0" applyFont="1" applyBorder="1" applyAlignment="1">
      <alignment horizontal="left" vertical="top" wrapText="1"/>
    </xf>
    <xf numFmtId="0" fontId="68" fillId="0" borderId="29" xfId="0" applyFont="1" applyBorder="1" applyAlignment="1">
      <alignment horizontal="left" vertical="top" wrapText="1"/>
    </xf>
    <xf numFmtId="0" fontId="67" fillId="0" borderId="31" xfId="0" applyFont="1" applyBorder="1" applyAlignment="1">
      <alignment horizontal="left" vertical="top" wrapText="1"/>
    </xf>
    <xf numFmtId="0" fontId="82" fillId="0" borderId="0" xfId="0" applyFont="1" applyAlignment="1">
      <alignment horizontal="left" vertical="top" wrapText="1"/>
    </xf>
    <xf numFmtId="0" fontId="84" fillId="0" borderId="159" xfId="0" applyFont="1" applyBorder="1" applyAlignment="1">
      <alignment horizontal="left" vertical="top" wrapText="1"/>
    </xf>
    <xf numFmtId="0" fontId="67" fillId="0" borderId="33" xfId="0" applyFont="1" applyBorder="1" applyAlignment="1">
      <alignment horizontal="left" vertical="top" wrapText="1"/>
    </xf>
    <xf numFmtId="0" fontId="68" fillId="0" borderId="34" xfId="0" applyFont="1" applyBorder="1" applyAlignment="1">
      <alignment horizontal="left" vertical="top" wrapText="1"/>
    </xf>
    <xf numFmtId="0" fontId="82" fillId="0" borderId="34" xfId="0" applyFont="1" applyBorder="1" applyAlignment="1">
      <alignment horizontal="left" vertical="top" wrapText="1"/>
    </xf>
    <xf numFmtId="0" fontId="84" fillId="0" borderId="203" xfId="0" applyFont="1" applyBorder="1" applyAlignment="1">
      <alignment horizontal="left" vertical="top" wrapText="1"/>
    </xf>
    <xf numFmtId="0" fontId="67" fillId="0" borderId="22" xfId="0" applyFont="1" applyBorder="1" applyAlignment="1">
      <alignment horizontal="left" vertical="top" wrapText="1"/>
    </xf>
    <xf numFmtId="0" fontId="68" fillId="0" borderId="22" xfId="0" applyFont="1" applyBorder="1" applyAlignment="1">
      <alignment horizontal="left" vertical="top" wrapText="1"/>
    </xf>
    <xf numFmtId="0" fontId="82" fillId="0" borderId="22" xfId="0" applyFont="1" applyBorder="1" applyAlignment="1">
      <alignment horizontal="left" vertical="top" wrapText="1"/>
    </xf>
    <xf numFmtId="0" fontId="84" fillId="0" borderId="22" xfId="0" applyFont="1" applyBorder="1" applyAlignment="1">
      <alignment horizontal="left" vertical="top" wrapText="1"/>
    </xf>
    <xf numFmtId="0" fontId="83" fillId="0" borderId="200" xfId="0" applyFont="1" applyBorder="1" applyAlignment="1" applyProtection="1">
      <alignment horizontal="center"/>
      <protection locked="0"/>
    </xf>
    <xf numFmtId="0" fontId="83" fillId="0" borderId="204" xfId="0" applyFont="1" applyBorder="1" applyAlignment="1" applyProtection="1">
      <alignment horizontal="center"/>
      <protection locked="0"/>
    </xf>
    <xf numFmtId="0" fontId="83" fillId="0" borderId="205" xfId="0" applyFont="1" applyBorder="1" applyAlignment="1" applyProtection="1">
      <alignment horizontal="center"/>
      <protection locked="0"/>
    </xf>
    <xf numFmtId="0" fontId="69" fillId="41" borderId="0" xfId="8" applyFont="1" applyFill="1" applyAlignment="1">
      <alignment vertical="center"/>
    </xf>
    <xf numFmtId="0" fontId="69" fillId="48" borderId="0" xfId="8" applyFont="1" applyFill="1" applyAlignment="1">
      <alignment vertical="center"/>
    </xf>
    <xf numFmtId="0" fontId="69" fillId="39" borderId="0" xfId="8" applyFont="1" applyFill="1" applyAlignment="1">
      <alignment vertical="center"/>
    </xf>
    <xf numFmtId="0" fontId="69" fillId="41" borderId="142" xfId="0" applyFont="1" applyFill="1" applyBorder="1" applyAlignment="1">
      <alignment vertical="center" wrapText="1"/>
    </xf>
    <xf numFmtId="0" fontId="69" fillId="41" borderId="143" xfId="0" applyFont="1" applyFill="1" applyBorder="1" applyAlignment="1">
      <alignment vertical="center" wrapText="1"/>
    </xf>
    <xf numFmtId="0" fontId="68" fillId="40" borderId="142" xfId="0" applyFont="1" applyFill="1" applyBorder="1" applyAlignment="1">
      <alignment vertical="center" wrapText="1" readingOrder="1"/>
    </xf>
    <xf numFmtId="0" fontId="68" fillId="40" borderId="143" xfId="0" applyFont="1" applyFill="1" applyBorder="1" applyAlignment="1">
      <alignment vertical="center" wrapText="1" readingOrder="1"/>
    </xf>
    <xf numFmtId="0" fontId="69" fillId="39" borderId="142" xfId="0" applyFont="1" applyFill="1" applyBorder="1" applyAlignment="1">
      <alignment vertical="center" wrapText="1" readingOrder="1"/>
    </xf>
    <xf numFmtId="0" fontId="69" fillId="39" borderId="132" xfId="0" applyFont="1" applyFill="1" applyBorder="1" applyAlignment="1">
      <alignment vertical="center" wrapText="1" readingOrder="1"/>
    </xf>
    <xf numFmtId="0" fontId="69" fillId="39" borderId="191" xfId="0" applyFont="1" applyFill="1" applyBorder="1" applyAlignment="1">
      <alignment vertical="center" wrapText="1" readingOrder="1"/>
    </xf>
    <xf numFmtId="0" fontId="69" fillId="25" borderId="11" xfId="0" applyFont="1" applyFill="1" applyBorder="1" applyAlignment="1">
      <alignment vertical="center"/>
    </xf>
    <xf numFmtId="0" fontId="78" fillId="33" borderId="125" xfId="0" applyFont="1" applyFill="1" applyBorder="1" applyAlignment="1">
      <alignment horizontal="left" vertical="center" wrapText="1" readingOrder="1"/>
    </xf>
    <xf numFmtId="0" fontId="68" fillId="26" borderId="0" xfId="0" applyFont="1" applyFill="1"/>
    <xf numFmtId="49" fontId="68" fillId="0" borderId="0" xfId="0" applyNumberFormat="1" applyFont="1"/>
    <xf numFmtId="49" fontId="68" fillId="26" borderId="0" xfId="0" applyNumberFormat="1" applyFont="1" applyFill="1"/>
    <xf numFmtId="0" fontId="68" fillId="0" borderId="1" xfId="0" applyFont="1" applyBorder="1"/>
    <xf numFmtId="0" fontId="68" fillId="38" borderId="10" xfId="0" applyFont="1" applyFill="1" applyBorder="1"/>
    <xf numFmtId="0" fontId="68" fillId="37" borderId="10" xfId="0" applyFont="1" applyFill="1" applyBorder="1"/>
    <xf numFmtId="0" fontId="68" fillId="8" borderId="10" xfId="0" applyFont="1" applyFill="1" applyBorder="1"/>
    <xf numFmtId="0" fontId="68" fillId="22" borderId="10" xfId="0" applyFont="1" applyFill="1" applyBorder="1"/>
    <xf numFmtId="0" fontId="68" fillId="30" borderId="15" xfId="0" applyFont="1" applyFill="1" applyBorder="1"/>
    <xf numFmtId="0" fontId="85" fillId="15" borderId="0" xfId="0" applyFont="1" applyFill="1" applyAlignment="1">
      <alignment vertical="center" wrapText="1"/>
    </xf>
    <xf numFmtId="0" fontId="77" fillId="15" borderId="51" xfId="0" applyFont="1" applyFill="1" applyBorder="1" applyAlignment="1">
      <alignment vertical="center" wrapText="1"/>
    </xf>
    <xf numFmtId="0" fontId="76" fillId="25" borderId="142" xfId="0" applyFont="1" applyFill="1" applyBorder="1" applyAlignment="1">
      <alignment vertical="center" wrapText="1"/>
    </xf>
    <xf numFmtId="49" fontId="76" fillId="25" borderId="142" xfId="0" applyNumberFormat="1" applyFont="1" applyFill="1" applyBorder="1" applyAlignment="1">
      <alignment vertical="center" wrapText="1"/>
    </xf>
    <xf numFmtId="0" fontId="69" fillId="45" borderId="126" xfId="0" applyFont="1" applyFill="1" applyBorder="1" applyAlignment="1">
      <alignment vertical="center" wrapText="1"/>
    </xf>
    <xf numFmtId="0" fontId="77" fillId="9" borderId="146" xfId="0" applyFont="1" applyFill="1" applyBorder="1" applyAlignment="1">
      <alignment horizontal="right" vertical="center" wrapText="1" readingOrder="1"/>
    </xf>
    <xf numFmtId="0" fontId="77" fillId="9" borderId="11" xfId="0" applyFont="1" applyFill="1" applyBorder="1" applyAlignment="1">
      <alignment horizontal="right" vertical="center" wrapText="1" readingOrder="1"/>
    </xf>
    <xf numFmtId="0" fontId="77" fillId="9" borderId="145" xfId="0" applyFont="1" applyFill="1" applyBorder="1" applyAlignment="1">
      <alignment horizontal="right" vertical="center" wrapText="1" readingOrder="1"/>
    </xf>
    <xf numFmtId="0" fontId="77" fillId="9" borderId="192" xfId="0" applyFont="1" applyFill="1" applyBorder="1" applyAlignment="1">
      <alignment horizontal="right" vertical="center" wrapText="1" readingOrder="1"/>
    </xf>
    <xf numFmtId="0" fontId="77" fillId="9" borderId="153" xfId="0" applyFont="1" applyFill="1" applyBorder="1" applyAlignment="1">
      <alignment vertical="center" readingOrder="1"/>
    </xf>
    <xf numFmtId="0" fontId="77" fillId="9" borderId="147" xfId="0" applyFont="1" applyFill="1" applyBorder="1" applyAlignment="1">
      <alignment vertical="center" readingOrder="1"/>
    </xf>
    <xf numFmtId="0" fontId="77" fillId="15" borderId="130" xfId="0" applyFont="1" applyFill="1" applyBorder="1" applyAlignment="1">
      <alignment vertical="center" wrapText="1"/>
    </xf>
    <xf numFmtId="0" fontId="85" fillId="15" borderId="4" xfId="0" applyFont="1" applyFill="1" applyBorder="1" applyAlignment="1">
      <alignment vertical="center" wrapText="1"/>
    </xf>
    <xf numFmtId="0" fontId="77" fillId="9" borderId="135" xfId="0" applyFont="1" applyFill="1" applyBorder="1" applyAlignment="1">
      <alignment vertical="center" readingOrder="1"/>
    </xf>
    <xf numFmtId="0" fontId="77" fillId="10" borderId="130" xfId="0" applyFont="1" applyFill="1" applyBorder="1" applyAlignment="1">
      <alignment vertical="center" wrapText="1"/>
    </xf>
    <xf numFmtId="0" fontId="77" fillId="9" borderId="11" xfId="0" applyFont="1" applyFill="1" applyBorder="1" applyAlignment="1">
      <alignment vertical="center" readingOrder="1"/>
    </xf>
    <xf numFmtId="0" fontId="77" fillId="9" borderId="52" xfId="0" applyFont="1" applyFill="1" applyBorder="1" applyAlignment="1">
      <alignment vertical="center" readingOrder="1"/>
    </xf>
    <xf numFmtId="0" fontId="77" fillId="15" borderId="49" xfId="0" applyFont="1" applyFill="1" applyBorder="1" applyAlignment="1">
      <alignment vertical="center" wrapText="1"/>
    </xf>
    <xf numFmtId="0" fontId="77" fillId="15" borderId="56" xfId="0" applyFont="1" applyFill="1" applyBorder="1" applyAlignment="1">
      <alignment vertical="center" wrapText="1"/>
    </xf>
    <xf numFmtId="0" fontId="77" fillId="9" borderId="126" xfId="0" applyFont="1" applyFill="1" applyBorder="1" applyAlignment="1">
      <alignment vertical="center" readingOrder="1"/>
    </xf>
    <xf numFmtId="0" fontId="77" fillId="9" borderId="192" xfId="0" applyFont="1" applyFill="1" applyBorder="1" applyAlignment="1">
      <alignment vertical="center" readingOrder="1"/>
    </xf>
    <xf numFmtId="0" fontId="77" fillId="13" borderId="138" xfId="0" applyFont="1" applyFill="1" applyBorder="1" applyAlignment="1">
      <alignment vertical="center" wrapText="1"/>
    </xf>
    <xf numFmtId="0" fontId="85" fillId="15" borderId="132" xfId="0" applyFont="1" applyFill="1" applyBorder="1" applyAlignment="1">
      <alignment vertical="center" wrapText="1"/>
    </xf>
    <xf numFmtId="0" fontId="77" fillId="9" borderId="146" xfId="0" applyFont="1" applyFill="1" applyBorder="1" applyAlignment="1">
      <alignment vertical="center" readingOrder="1"/>
    </xf>
    <xf numFmtId="0" fontId="77" fillId="13" borderId="129" xfId="0" applyFont="1" applyFill="1" applyBorder="1" applyAlignment="1">
      <alignment vertical="center" wrapText="1"/>
    </xf>
    <xf numFmtId="0" fontId="85" fillId="15" borderId="131" xfId="0" applyFont="1" applyFill="1" applyBorder="1" applyAlignment="1">
      <alignment vertical="center" wrapText="1"/>
    </xf>
    <xf numFmtId="0" fontId="85" fillId="13" borderId="139" xfId="0" applyFont="1" applyFill="1" applyBorder="1" applyAlignment="1">
      <alignment vertical="center" wrapText="1"/>
    </xf>
    <xf numFmtId="0" fontId="85" fillId="15" borderId="136" xfId="0" applyFont="1" applyFill="1" applyBorder="1" applyAlignment="1">
      <alignment vertical="center" wrapText="1"/>
    </xf>
    <xf numFmtId="0" fontId="77" fillId="13" borderId="49" xfId="0" applyFont="1" applyFill="1" applyBorder="1" applyAlignment="1">
      <alignment vertical="center" wrapText="1"/>
    </xf>
    <xf numFmtId="0" fontId="85" fillId="13" borderId="56" xfId="0" applyFont="1" applyFill="1" applyBorder="1" applyAlignment="1">
      <alignment vertical="center" wrapText="1"/>
    </xf>
    <xf numFmtId="0" fontId="85" fillId="15" borderId="51" xfId="0" applyFont="1" applyFill="1" applyBorder="1" applyAlignment="1">
      <alignment vertical="center" wrapText="1"/>
    </xf>
    <xf numFmtId="0" fontId="77" fillId="15" borderId="140" xfId="0" applyFont="1" applyFill="1" applyBorder="1" applyAlignment="1">
      <alignment vertical="center" wrapText="1"/>
    </xf>
    <xf numFmtId="0" fontId="69" fillId="25" borderId="141" xfId="0" applyFont="1" applyFill="1" applyBorder="1" applyAlignment="1">
      <alignment vertical="center" wrapText="1"/>
    </xf>
    <xf numFmtId="0" fontId="69" fillId="25" borderId="141" xfId="0" applyFont="1" applyFill="1" applyBorder="1" applyAlignment="1">
      <alignment vertical="center"/>
    </xf>
    <xf numFmtId="0" fontId="76" fillId="25" borderId="142" xfId="0" applyFont="1" applyFill="1" applyBorder="1" applyAlignment="1">
      <alignment vertical="center"/>
    </xf>
    <xf numFmtId="49" fontId="69" fillId="25" borderId="141" xfId="0" applyNumberFormat="1" applyFont="1" applyFill="1" applyBorder="1" applyAlignment="1">
      <alignment vertical="center" wrapText="1"/>
    </xf>
    <xf numFmtId="0" fontId="69" fillId="25" borderId="141" xfId="0" applyFont="1" applyFill="1" applyBorder="1" applyAlignment="1">
      <alignment vertical="center" readingOrder="1"/>
    </xf>
    <xf numFmtId="0" fontId="76" fillId="25" borderId="159" xfId="0" applyFont="1" applyFill="1" applyBorder="1" applyAlignment="1">
      <alignment vertical="center"/>
    </xf>
    <xf numFmtId="0" fontId="76" fillId="25" borderId="196" xfId="0" applyFont="1" applyFill="1" applyBorder="1" applyAlignment="1">
      <alignment vertical="center"/>
    </xf>
    <xf numFmtId="0" fontId="70" fillId="13" borderId="141" xfId="0" applyFont="1" applyFill="1" applyBorder="1" applyAlignment="1">
      <alignment vertical="center" wrapText="1"/>
    </xf>
    <xf numFmtId="0" fontId="70" fillId="13" borderId="149" xfId="0" applyFont="1" applyFill="1" applyBorder="1" applyAlignment="1">
      <alignment vertical="center" wrapText="1"/>
    </xf>
    <xf numFmtId="0" fontId="70" fillId="13" borderId="142" xfId="0" applyFont="1" applyFill="1" applyBorder="1" applyAlignment="1">
      <alignment vertical="center" wrapText="1"/>
    </xf>
    <xf numFmtId="0" fontId="70" fillId="13" borderId="125" xfId="0" applyFont="1" applyFill="1" applyBorder="1" applyAlignment="1">
      <alignment vertical="center" wrapText="1"/>
    </xf>
    <xf numFmtId="0" fontId="70" fillId="13" borderId="133" xfId="0" applyFont="1" applyFill="1" applyBorder="1" applyAlignment="1">
      <alignment vertical="center" wrapText="1"/>
    </xf>
    <xf numFmtId="0" fontId="70" fillId="13" borderId="148" xfId="0" applyFont="1" applyFill="1" applyBorder="1" applyAlignment="1">
      <alignment vertical="center" wrapText="1"/>
    </xf>
    <xf numFmtId="0" fontId="70" fillId="13" borderId="193" xfId="0" applyFont="1" applyFill="1" applyBorder="1" applyAlignment="1">
      <alignment vertical="center" wrapText="1"/>
    </xf>
    <xf numFmtId="0" fontId="77" fillId="13" borderId="51" xfId="0" applyFont="1" applyFill="1" applyBorder="1" applyAlignment="1">
      <alignment vertical="center" wrapText="1"/>
    </xf>
    <xf numFmtId="0" fontId="85" fillId="13" borderId="140" xfId="0" applyFont="1" applyFill="1" applyBorder="1" applyAlignment="1">
      <alignment vertical="center" wrapText="1"/>
    </xf>
    <xf numFmtId="0" fontId="77" fillId="13" borderId="56" xfId="0" applyFont="1" applyFill="1" applyBorder="1" applyAlignment="1">
      <alignment vertical="center" wrapText="1"/>
    </xf>
    <xf numFmtId="0" fontId="78" fillId="53" borderId="66" xfId="0" applyFont="1" applyFill="1" applyBorder="1" applyAlignment="1">
      <alignment horizontal="left" vertical="center" wrapText="1" readingOrder="1"/>
    </xf>
    <xf numFmtId="0" fontId="85" fillId="15" borderId="128" xfId="0" applyFont="1" applyFill="1" applyBorder="1" applyAlignment="1">
      <alignment vertical="center" wrapText="1"/>
    </xf>
    <xf numFmtId="0" fontId="77" fillId="9" borderId="194" xfId="0" applyFont="1" applyFill="1" applyBorder="1" applyAlignment="1">
      <alignment vertical="center" readingOrder="1"/>
    </xf>
    <xf numFmtId="0" fontId="85" fillId="13" borderId="51" xfId="0" applyFont="1" applyFill="1" applyBorder="1" applyAlignment="1">
      <alignment vertical="center" wrapText="1"/>
    </xf>
    <xf numFmtId="0" fontId="66" fillId="0" borderId="0" xfId="0" applyFont="1" applyAlignment="1">
      <alignment horizontal="center"/>
    </xf>
    <xf numFmtId="0" fontId="81" fillId="33" borderId="0" xfId="0" applyFont="1" applyFill="1" applyAlignment="1">
      <alignment horizontal="center"/>
    </xf>
    <xf numFmtId="0" fontId="78" fillId="33" borderId="0" xfId="0" applyFont="1" applyFill="1" applyAlignment="1">
      <alignment horizontal="center" vertical="center" wrapText="1" readingOrder="1"/>
    </xf>
    <xf numFmtId="0" fontId="68" fillId="0" borderId="0" xfId="0" applyFont="1" applyAlignment="1">
      <alignment horizontal="center"/>
    </xf>
    <xf numFmtId="0" fontId="85" fillId="15" borderId="127" xfId="0" applyFont="1" applyFill="1" applyBorder="1" applyAlignment="1">
      <alignment vertical="center" wrapText="1"/>
    </xf>
    <xf numFmtId="0" fontId="85" fillId="15" borderId="134" xfId="0" applyFont="1" applyFill="1" applyBorder="1" applyAlignment="1">
      <alignment vertical="center" wrapText="1"/>
    </xf>
    <xf numFmtId="0" fontId="77" fillId="15" borderId="49" xfId="0" quotePrefix="1" applyFont="1" applyFill="1" applyBorder="1" applyAlignment="1">
      <alignment vertical="center" wrapText="1"/>
    </xf>
    <xf numFmtId="0" fontId="77" fillId="9" borderId="195" xfId="0" applyFont="1" applyFill="1" applyBorder="1" applyAlignment="1">
      <alignment vertical="center" readingOrder="1"/>
    </xf>
    <xf numFmtId="0" fontId="85" fillId="15" borderId="144" xfId="0" applyFont="1" applyFill="1" applyBorder="1" applyAlignment="1">
      <alignment vertical="center" wrapText="1"/>
    </xf>
    <xf numFmtId="0" fontId="77" fillId="9" borderId="145" xfId="0" applyFont="1" applyFill="1" applyBorder="1" applyAlignment="1">
      <alignment vertical="center" readingOrder="1"/>
    </xf>
    <xf numFmtId="0" fontId="85" fillId="13" borderId="138" xfId="0" applyFont="1" applyFill="1" applyBorder="1" applyAlignment="1">
      <alignment vertical="center" wrapText="1"/>
    </xf>
    <xf numFmtId="0" fontId="81" fillId="33" borderId="137" xfId="0" applyFont="1" applyFill="1" applyBorder="1"/>
    <xf numFmtId="0" fontId="80" fillId="47" borderId="126" xfId="0" applyFont="1" applyFill="1" applyBorder="1" applyAlignment="1">
      <alignment horizontal="left" vertical="center"/>
    </xf>
    <xf numFmtId="0" fontId="87" fillId="49" borderId="66" xfId="0" applyFont="1" applyFill="1" applyBorder="1" applyAlignment="1">
      <alignment horizontal="left" vertical="center" wrapText="1" readingOrder="1"/>
    </xf>
    <xf numFmtId="0" fontId="80" fillId="7" borderId="126" xfId="0" applyFont="1" applyFill="1" applyBorder="1" applyAlignment="1">
      <alignment vertical="center" wrapText="1"/>
    </xf>
    <xf numFmtId="0" fontId="87" fillId="51" borderId="66" xfId="0" applyFont="1" applyFill="1" applyBorder="1" applyAlignment="1">
      <alignment horizontal="left" vertical="center" wrapText="1" readingOrder="1"/>
    </xf>
    <xf numFmtId="0" fontId="80" fillId="45" borderId="126" xfId="0" applyFont="1" applyFill="1" applyBorder="1" applyAlignment="1">
      <alignment vertical="center" wrapText="1"/>
    </xf>
    <xf numFmtId="0" fontId="87" fillId="52" borderId="66" xfId="0" applyFont="1" applyFill="1" applyBorder="1" applyAlignment="1">
      <alignment horizontal="left" vertical="center" wrapText="1" readingOrder="1"/>
    </xf>
    <xf numFmtId="0" fontId="80" fillId="46" borderId="126" xfId="0" applyFont="1" applyFill="1" applyBorder="1" applyAlignment="1">
      <alignment vertical="center"/>
    </xf>
    <xf numFmtId="0" fontId="87" fillId="54" borderId="53" xfId="0" applyFont="1" applyFill="1" applyBorder="1" applyAlignment="1">
      <alignment horizontal="left" vertical="center" wrapText="1" readingOrder="1"/>
    </xf>
    <xf numFmtId="0" fontId="80" fillId="50" borderId="126" xfId="0" applyFont="1" applyFill="1" applyBorder="1" applyAlignment="1">
      <alignment vertical="center" wrapText="1"/>
    </xf>
    <xf numFmtId="0" fontId="87" fillId="55" borderId="53" xfId="0" applyFont="1" applyFill="1" applyBorder="1" applyAlignment="1">
      <alignment horizontal="left" vertical="center" wrapText="1" readingOrder="1"/>
    </xf>
    <xf numFmtId="0" fontId="80" fillId="48" borderId="126" xfId="0" applyFont="1" applyFill="1" applyBorder="1" applyAlignment="1">
      <alignment vertical="center" wrapText="1"/>
    </xf>
    <xf numFmtId="0" fontId="87" fillId="56" borderId="66" xfId="0" applyFont="1" applyFill="1" applyBorder="1" applyAlignment="1">
      <alignment horizontal="left" vertical="center" wrapText="1" readingOrder="1"/>
    </xf>
    <xf numFmtId="0" fontId="87" fillId="57" borderId="53" xfId="0" applyFont="1" applyFill="1" applyBorder="1" applyAlignment="1">
      <alignment horizontal="left" vertical="center" wrapText="1" readingOrder="1"/>
    </xf>
    <xf numFmtId="0" fontId="90" fillId="0" borderId="0" xfId="0" applyFont="1" applyAlignment="1">
      <alignment wrapText="1"/>
    </xf>
    <xf numFmtId="0" fontId="90" fillId="0" borderId="0" xfId="0" applyFont="1" applyAlignment="1">
      <alignment vertical="top" wrapText="1"/>
    </xf>
    <xf numFmtId="0" fontId="90" fillId="0" borderId="0" xfId="0" applyFont="1" applyAlignment="1">
      <alignment vertical="top"/>
    </xf>
    <xf numFmtId="0" fontId="68" fillId="0" borderId="10" xfId="0" applyFont="1" applyBorder="1"/>
    <xf numFmtId="0" fontId="68" fillId="58" borderId="0" xfId="0" applyFont="1" applyFill="1"/>
    <xf numFmtId="0" fontId="93" fillId="0" borderId="0" xfId="0" applyFont="1" applyAlignment="1">
      <alignment horizontal="left" vertical="center"/>
    </xf>
    <xf numFmtId="0" fontId="96" fillId="0" borderId="0" xfId="0" applyFont="1" applyAlignment="1">
      <alignment vertical="center"/>
    </xf>
    <xf numFmtId="0" fontId="92" fillId="0" borderId="0" xfId="0" applyFont="1"/>
    <xf numFmtId="0" fontId="74" fillId="0" borderId="0" xfId="0" applyFont="1"/>
    <xf numFmtId="0" fontId="68" fillId="0" borderId="0" xfId="0" applyFont="1" applyAlignment="1">
      <alignment vertical="center" wrapText="1"/>
    </xf>
    <xf numFmtId="0" fontId="68" fillId="48" borderId="0" xfId="0" applyFont="1" applyFill="1"/>
    <xf numFmtId="0" fontId="68" fillId="0" borderId="207" xfId="0" applyFont="1" applyBorder="1" applyAlignment="1">
      <alignment vertical="center" wrapText="1"/>
    </xf>
    <xf numFmtId="0" fontId="68" fillId="25" borderId="0" xfId="0" applyFont="1" applyFill="1" applyAlignment="1">
      <alignment vertical="top" wrapText="1"/>
    </xf>
    <xf numFmtId="0" fontId="74" fillId="25" borderId="0" xfId="8" applyFont="1" applyFill="1">
      <alignment vertical="top"/>
    </xf>
    <xf numFmtId="0" fontId="68" fillId="0" borderId="206" xfId="0" applyFont="1" applyBorder="1" applyAlignment="1">
      <alignment vertical="center" wrapText="1"/>
    </xf>
    <xf numFmtId="0" fontId="71" fillId="30" borderId="0" xfId="8" applyFill="1" applyAlignment="1">
      <alignment horizontal="center" vertical="center" wrapText="1"/>
    </xf>
    <xf numFmtId="0" fontId="0" fillId="59" borderId="162" xfId="0" applyFill="1" applyBorder="1" applyAlignment="1">
      <alignment horizontal="center" vertical="center"/>
    </xf>
    <xf numFmtId="9" fontId="91" fillId="42" borderId="157" xfId="1" applyFont="1" applyFill="1" applyBorder="1" applyAlignment="1">
      <alignment horizontal="center" vertical="center"/>
    </xf>
    <xf numFmtId="0" fontId="71" fillId="30" borderId="0" xfId="9" applyFont="1" applyFill="1" applyAlignment="1" applyProtection="1">
      <alignment horizontal="center" vertical="center" wrapText="1"/>
    </xf>
    <xf numFmtId="0" fontId="69" fillId="25" borderId="0" xfId="9" applyFont="1" applyFill="1" applyAlignment="1">
      <alignment horizontal="center" vertical="center" wrapText="1"/>
    </xf>
    <xf numFmtId="0" fontId="71" fillId="38" borderId="0" xfId="9" applyFont="1" applyFill="1" applyAlignment="1" applyProtection="1">
      <alignment horizontal="center" vertical="center" wrapText="1"/>
    </xf>
    <xf numFmtId="0" fontId="71" fillId="37" borderId="0" xfId="9" applyFont="1" applyFill="1" applyAlignment="1" applyProtection="1">
      <alignment horizontal="center" vertical="center" wrapText="1"/>
    </xf>
    <xf numFmtId="0" fontId="71" fillId="8" borderId="0" xfId="9" applyFont="1" applyFill="1" applyAlignment="1" applyProtection="1">
      <alignment horizontal="center" vertical="center" wrapText="1"/>
    </xf>
    <xf numFmtId="0" fontId="71" fillId="22" borderId="0" xfId="9" applyFont="1" applyFill="1" applyAlignment="1" applyProtection="1">
      <alignment horizontal="center" vertical="center" wrapText="1"/>
    </xf>
    <xf numFmtId="9" fontId="91" fillId="0" borderId="58" xfId="1" applyFont="1" applyBorder="1" applyAlignment="1">
      <alignment horizontal="center"/>
    </xf>
    <xf numFmtId="0" fontId="97" fillId="0" borderId="58" xfId="0" applyFont="1" applyBorder="1" applyAlignment="1">
      <alignment horizontal="center"/>
    </xf>
    <xf numFmtId="0" fontId="97" fillId="0" borderId="59" xfId="0" applyFont="1" applyBorder="1" applyAlignment="1">
      <alignment horizontal="center"/>
    </xf>
    <xf numFmtId="9" fontId="91" fillId="5" borderId="60" xfId="1" applyFont="1" applyFill="1" applyBorder="1" applyAlignment="1">
      <alignment horizontal="center"/>
    </xf>
    <xf numFmtId="0" fontId="97" fillId="5" borderId="60" xfId="0" applyFont="1" applyFill="1" applyBorder="1" applyAlignment="1">
      <alignment horizontal="center"/>
    </xf>
    <xf numFmtId="0" fontId="97" fillId="5" borderId="61" xfId="0" applyFont="1" applyFill="1" applyBorder="1" applyAlignment="1">
      <alignment horizontal="center"/>
    </xf>
    <xf numFmtId="9" fontId="91" fillId="0" borderId="62" xfId="1" applyFont="1" applyBorder="1" applyAlignment="1">
      <alignment horizontal="center"/>
    </xf>
    <xf numFmtId="0" fontId="97" fillId="0" borderId="62" xfId="0" applyFont="1" applyBorder="1" applyAlignment="1">
      <alignment horizontal="center"/>
    </xf>
    <xf numFmtId="0" fontId="97" fillId="0" borderId="65" xfId="0" applyFont="1" applyBorder="1" applyAlignment="1">
      <alignment horizontal="center"/>
    </xf>
    <xf numFmtId="0" fontId="97" fillId="0" borderId="63" xfId="0" applyFont="1" applyBorder="1" applyAlignment="1">
      <alignment horizontal="center"/>
    </xf>
    <xf numFmtId="9" fontId="91" fillId="42" borderId="64" xfId="1" applyFont="1" applyFill="1" applyBorder="1" applyAlignment="1">
      <alignment horizontal="center"/>
    </xf>
    <xf numFmtId="0" fontId="97" fillId="42" borderId="64" xfId="0" applyFont="1" applyFill="1" applyBorder="1" applyAlignment="1">
      <alignment horizontal="center"/>
    </xf>
    <xf numFmtId="0" fontId="97" fillId="42" borderId="155" xfId="0" applyFont="1" applyFill="1" applyBorder="1" applyAlignment="1">
      <alignment horizontal="center"/>
    </xf>
    <xf numFmtId="0" fontId="87" fillId="39" borderId="53" xfId="0" applyFont="1" applyFill="1" applyBorder="1" applyAlignment="1">
      <alignment wrapText="1" readingOrder="1"/>
    </xf>
    <xf numFmtId="9" fontId="91" fillId="0" borderId="0" xfId="1" applyFont="1" applyBorder="1" applyAlignment="1">
      <alignment horizontal="center"/>
    </xf>
    <xf numFmtId="0" fontId="97" fillId="0" borderId="0" xfId="0" applyFont="1" applyAlignment="1">
      <alignment horizontal="center"/>
    </xf>
    <xf numFmtId="0" fontId="97" fillId="0" borderId="156" xfId="0" applyFont="1" applyBorder="1" applyAlignment="1">
      <alignment horizontal="center"/>
    </xf>
    <xf numFmtId="9" fontId="91" fillId="42" borderId="0" xfId="1" applyFont="1" applyFill="1" applyBorder="1" applyAlignment="1">
      <alignment horizontal="center"/>
    </xf>
    <xf numFmtId="0" fontId="97" fillId="42" borderId="0" xfId="0" applyFont="1" applyFill="1" applyAlignment="1">
      <alignment horizontal="center"/>
    </xf>
    <xf numFmtId="0" fontId="97" fillId="42" borderId="156" xfId="0" applyFont="1" applyFill="1" applyBorder="1" applyAlignment="1">
      <alignment horizontal="center"/>
    </xf>
    <xf numFmtId="0" fontId="80" fillId="25" borderId="0" xfId="9" applyFont="1" applyFill="1" applyAlignment="1">
      <alignment horizontal="center" vertical="center" wrapText="1"/>
    </xf>
    <xf numFmtId="0" fontId="80" fillId="25" borderId="0" xfId="9" applyFont="1" applyFill="1" applyBorder="1" applyAlignment="1">
      <alignment horizontal="left" vertical="center" wrapText="1"/>
    </xf>
    <xf numFmtId="0" fontId="87" fillId="41" borderId="53" xfId="0" applyFont="1" applyFill="1" applyBorder="1" applyAlignment="1">
      <alignment wrapText="1" readingOrder="1"/>
    </xf>
    <xf numFmtId="0" fontId="87" fillId="40" borderId="53" xfId="0" applyFont="1" applyFill="1" applyBorder="1" applyAlignment="1">
      <alignment wrapText="1" readingOrder="1"/>
    </xf>
    <xf numFmtId="0" fontId="101" fillId="0" borderId="211" xfId="0" applyFont="1" applyBorder="1" applyAlignment="1">
      <alignment horizontal="left"/>
    </xf>
    <xf numFmtId="0" fontId="101" fillId="5" borderId="212" xfId="0" applyFont="1" applyFill="1" applyBorder="1" applyAlignment="1">
      <alignment horizontal="left"/>
    </xf>
    <xf numFmtId="0" fontId="102" fillId="0" borderId="213" xfId="0" applyFont="1" applyBorder="1" applyAlignment="1">
      <alignment horizontal="left"/>
    </xf>
    <xf numFmtId="0" fontId="103" fillId="42" borderId="214" xfId="0" applyFont="1" applyFill="1" applyBorder="1" applyAlignment="1">
      <alignment horizontal="left"/>
    </xf>
    <xf numFmtId="0" fontId="103" fillId="0" borderId="210" xfId="0" applyFont="1" applyBorder="1" applyAlignment="1">
      <alignment horizontal="left"/>
    </xf>
    <xf numFmtId="0" fontId="103" fillId="42" borderId="210" xfId="0" applyFont="1" applyFill="1" applyBorder="1" applyAlignment="1">
      <alignment horizontal="left"/>
    </xf>
    <xf numFmtId="0" fontId="103" fillId="42" borderId="209" xfId="0" applyFont="1" applyFill="1" applyBorder="1" applyAlignment="1">
      <alignment horizontal="left" vertical="center"/>
    </xf>
    <xf numFmtId="0" fontId="80" fillId="25" borderId="212" xfId="9" applyFont="1" applyFill="1" applyBorder="1" applyAlignment="1">
      <alignment horizontal="left" vertical="center" wrapText="1"/>
    </xf>
    <xf numFmtId="0" fontId="67" fillId="30" borderId="0" xfId="9" applyFont="1" applyFill="1" applyAlignment="1">
      <alignment horizontal="center" vertical="center" wrapText="1"/>
    </xf>
    <xf numFmtId="0" fontId="97" fillId="42" borderId="157" xfId="0" applyFont="1" applyFill="1" applyBorder="1" applyAlignment="1">
      <alignment horizontal="center" vertical="center"/>
    </xf>
    <xf numFmtId="0" fontId="97" fillId="42" borderId="158" xfId="0" applyFont="1" applyFill="1" applyBorder="1" applyAlignment="1">
      <alignment horizontal="center" vertical="center"/>
    </xf>
    <xf numFmtId="164" fontId="70" fillId="44" borderId="1" xfId="0" applyNumberFormat="1" applyFont="1" applyFill="1" applyBorder="1" applyAlignment="1">
      <alignment horizontal="center"/>
    </xf>
    <xf numFmtId="164" fontId="70" fillId="0" borderId="1" xfId="0" applyNumberFormat="1" applyFont="1" applyBorder="1" applyAlignment="1">
      <alignment horizontal="center"/>
    </xf>
    <xf numFmtId="164" fontId="70" fillId="43" borderId="1" xfId="0" applyNumberFormat="1" applyFont="1" applyFill="1" applyBorder="1" applyAlignment="1">
      <alignment horizontal="center"/>
    </xf>
    <xf numFmtId="164" fontId="70" fillId="42" borderId="1" xfId="0" applyNumberFormat="1" applyFont="1" applyFill="1" applyBorder="1" applyAlignment="1">
      <alignment horizontal="center"/>
    </xf>
    <xf numFmtId="164" fontId="70" fillId="0" borderId="1" xfId="0" applyNumberFormat="1" applyFont="1" applyBorder="1"/>
    <xf numFmtId="164" fontId="70" fillId="42" borderId="1" xfId="0" applyNumberFormat="1" applyFont="1" applyFill="1" applyBorder="1"/>
    <xf numFmtId="164" fontId="68" fillId="44" borderId="1" xfId="0" applyNumberFormat="1" applyFont="1" applyFill="1" applyBorder="1" applyAlignment="1">
      <alignment horizontal="center"/>
    </xf>
    <xf numFmtId="0" fontId="98" fillId="0" borderId="0" xfId="0" applyFont="1"/>
    <xf numFmtId="0" fontId="8" fillId="25" borderId="0" xfId="0" applyFont="1" applyFill="1"/>
    <xf numFmtId="0" fontId="67" fillId="0" borderId="201" xfId="0" applyFont="1" applyBorder="1" applyAlignment="1" applyProtection="1">
      <alignment horizontal="center"/>
      <protection locked="0"/>
    </xf>
    <xf numFmtId="0" fontId="67" fillId="0" borderId="197" xfId="0" applyFont="1" applyBorder="1" applyAlignment="1" applyProtection="1">
      <alignment horizontal="center"/>
      <protection locked="0"/>
    </xf>
    <xf numFmtId="0" fontId="67" fillId="0" borderId="198" xfId="0" applyFont="1" applyBorder="1" applyAlignment="1" applyProtection="1">
      <alignment horizontal="center"/>
      <protection locked="0"/>
    </xf>
    <xf numFmtId="0" fontId="67" fillId="0" borderId="185" xfId="0" applyFont="1" applyBorder="1" applyAlignment="1" applyProtection="1">
      <alignment horizontal="center"/>
      <protection locked="0"/>
    </xf>
    <xf numFmtId="0" fontId="67" fillId="0" borderId="166" xfId="0" applyFont="1" applyBorder="1" applyAlignment="1" applyProtection="1">
      <alignment horizontal="center"/>
      <protection locked="0"/>
    </xf>
    <xf numFmtId="0" fontId="67" fillId="0" borderId="167" xfId="0" applyFont="1" applyBorder="1" applyAlignment="1" applyProtection="1">
      <alignment horizontal="center"/>
      <protection locked="0"/>
    </xf>
    <xf numFmtId="0" fontId="67" fillId="0" borderId="186" xfId="0" applyFont="1" applyBorder="1" applyAlignment="1" applyProtection="1">
      <alignment horizontal="center"/>
      <protection locked="0"/>
    </xf>
    <xf numFmtId="0" fontId="67" fillId="0" borderId="170" xfId="0" applyFont="1" applyBorder="1" applyAlignment="1" applyProtection="1">
      <alignment horizontal="center"/>
      <protection locked="0"/>
    </xf>
    <xf numFmtId="0" fontId="67" fillId="0" borderId="199" xfId="0" applyFont="1" applyBorder="1" applyAlignment="1" applyProtection="1">
      <alignment horizontal="center"/>
      <protection locked="0"/>
    </xf>
    <xf numFmtId="0" fontId="107" fillId="0" borderId="202" xfId="5" applyFont="1" applyBorder="1" applyAlignment="1">
      <alignment horizontal="left" vertical="top" wrapText="1"/>
    </xf>
    <xf numFmtId="0" fontId="68" fillId="0" borderId="0" xfId="0" applyFont="1" applyAlignment="1">
      <alignment horizontal="left" vertical="center"/>
    </xf>
    <xf numFmtId="0" fontId="69" fillId="25" borderId="0" xfId="8" applyFont="1" applyFill="1" applyAlignment="1">
      <alignment horizontal="left" vertical="center"/>
    </xf>
    <xf numFmtId="0" fontId="69" fillId="7" borderId="0" xfId="8" applyFont="1" applyFill="1" applyAlignment="1">
      <alignment horizontal="left" vertical="center"/>
    </xf>
    <xf numFmtId="0" fontId="69" fillId="45" borderId="0" xfId="8" applyFont="1" applyFill="1" applyAlignment="1">
      <alignment horizontal="left" vertical="center"/>
    </xf>
    <xf numFmtId="0" fontId="69" fillId="46" borderId="0" xfId="8" applyFont="1" applyFill="1" applyAlignment="1">
      <alignment horizontal="left" vertical="center"/>
    </xf>
    <xf numFmtId="0" fontId="69" fillId="48" borderId="0" xfId="8" applyFont="1" applyFill="1" applyAlignment="1">
      <alignment horizontal="left" vertical="center"/>
    </xf>
    <xf numFmtId="0" fontId="105" fillId="60" borderId="160" xfId="9" applyFont="1" applyFill="1" applyBorder="1" applyAlignment="1">
      <alignment horizontal="center" vertical="top"/>
    </xf>
    <xf numFmtId="0" fontId="78" fillId="41" borderId="19" xfId="0" applyFont="1" applyFill="1" applyBorder="1" applyAlignment="1">
      <alignment horizontal="left" vertical="top" wrapText="1" readingOrder="1"/>
    </xf>
    <xf numFmtId="0" fontId="78" fillId="41" borderId="188" xfId="0" applyFont="1" applyFill="1" applyBorder="1" applyAlignment="1">
      <alignment horizontal="left" vertical="top" wrapText="1" readingOrder="1"/>
    </xf>
    <xf numFmtId="0" fontId="78" fillId="41" borderId="185" xfId="0" applyFont="1" applyFill="1" applyBorder="1" applyAlignment="1">
      <alignment horizontal="left" vertical="top" wrapText="1" readingOrder="1"/>
    </xf>
    <xf numFmtId="0" fontId="78" fillId="41" borderId="166" xfId="0" applyFont="1" applyFill="1" applyBorder="1" applyAlignment="1">
      <alignment horizontal="left" vertical="top" wrapText="1" readingOrder="1"/>
    </xf>
    <xf numFmtId="0" fontId="78" fillId="41" borderId="167" xfId="0" applyFont="1" applyFill="1" applyBorder="1" applyAlignment="1">
      <alignment horizontal="left" vertical="top" wrapText="1" readingOrder="1"/>
    </xf>
    <xf numFmtId="0" fontId="80" fillId="25" borderId="17" xfId="9" applyFont="1" applyFill="1" applyBorder="1" applyAlignment="1">
      <alignment horizontal="left" vertical="center" wrapText="1"/>
    </xf>
    <xf numFmtId="0" fontId="80" fillId="25" borderId="22" xfId="9" applyFont="1" applyFill="1" applyBorder="1" applyAlignment="1">
      <alignment horizontal="left" vertical="center" wrapText="1"/>
    </xf>
    <xf numFmtId="0" fontId="80" fillId="25" borderId="22" xfId="9" applyFont="1" applyFill="1" applyBorder="1" applyAlignment="1">
      <alignment horizontal="center" vertical="center" wrapText="1"/>
    </xf>
    <xf numFmtId="0" fontId="80" fillId="25" borderId="17" xfId="9" applyFont="1" applyFill="1" applyBorder="1" applyAlignment="1">
      <alignment horizontal="center" vertical="center" wrapText="1"/>
    </xf>
    <xf numFmtId="0" fontId="73" fillId="10" borderId="22" xfId="9" applyFont="1" applyFill="1" applyBorder="1" applyAlignment="1">
      <alignment horizontal="center" vertical="center" wrapText="1"/>
    </xf>
    <xf numFmtId="0" fontId="73" fillId="10" borderId="17" xfId="9" applyFont="1" applyFill="1" applyBorder="1" applyAlignment="1">
      <alignment horizontal="center" vertical="center" wrapText="1"/>
    </xf>
    <xf numFmtId="0" fontId="80" fillId="33" borderId="23" xfId="9" applyFont="1" applyFill="1" applyBorder="1" applyAlignment="1">
      <alignment horizontal="left" vertical="center" wrapText="1"/>
    </xf>
    <xf numFmtId="0" fontId="8" fillId="25" borderId="29" xfId="0" applyFont="1" applyFill="1" applyBorder="1" applyAlignment="1">
      <alignment vertical="center"/>
    </xf>
    <xf numFmtId="0" fontId="80" fillId="41" borderId="18" xfId="8" applyFont="1" applyFill="1" applyBorder="1" applyAlignment="1">
      <alignment horizontal="left" vertical="top"/>
    </xf>
    <xf numFmtId="0" fontId="81" fillId="33" borderId="216" xfId="0" applyFont="1" applyFill="1" applyBorder="1"/>
    <xf numFmtId="0" fontId="112" fillId="15" borderId="130" xfId="0" applyFont="1" applyFill="1" applyBorder="1" applyAlignment="1">
      <alignment vertical="center" wrapText="1"/>
    </xf>
    <xf numFmtId="0" fontId="112" fillId="13" borderId="140" xfId="0" applyFont="1" applyFill="1" applyBorder="1" applyAlignment="1">
      <alignment vertical="center" wrapText="1"/>
    </xf>
    <xf numFmtId="0" fontId="115" fillId="0" borderId="101" xfId="0" applyFont="1" applyBorder="1" applyAlignment="1">
      <alignment horizontal="left" vertical="top" wrapText="1"/>
    </xf>
    <xf numFmtId="0" fontId="110" fillId="15" borderId="51" xfId="0" applyFont="1" applyFill="1" applyBorder="1" applyAlignment="1">
      <alignment vertical="center" wrapText="1"/>
    </xf>
    <xf numFmtId="9" fontId="23" fillId="0" borderId="9" xfId="0" applyNumberFormat="1" applyFont="1" applyBorder="1" applyAlignment="1">
      <alignment horizontal="center" vertical="center" wrapText="1"/>
    </xf>
    <xf numFmtId="0" fontId="8" fillId="0" borderId="10" xfId="0" applyFont="1" applyBorder="1" applyAlignment="1">
      <alignment horizontal="center" vertical="center" wrapText="1"/>
    </xf>
    <xf numFmtId="0" fontId="8" fillId="0" borderId="15" xfId="0" applyFont="1" applyBorder="1" applyAlignment="1">
      <alignment horizontal="center" vertical="center" wrapText="1"/>
    </xf>
    <xf numFmtId="0" fontId="22" fillId="0" borderId="0" xfId="0" applyFont="1" applyAlignment="1">
      <alignment horizontal="center" vertical="center" wrapText="1"/>
    </xf>
    <xf numFmtId="0" fontId="8" fillId="0" borderId="0" xfId="0" applyFont="1" applyAlignment="1">
      <alignment horizontal="center" vertical="center" wrapText="1"/>
    </xf>
    <xf numFmtId="0" fontId="8" fillId="0" borderId="4" xfId="0" applyFont="1" applyBorder="1" applyAlignment="1">
      <alignment horizontal="left" vertical="center" wrapText="1"/>
    </xf>
    <xf numFmtId="0" fontId="8" fillId="0" borderId="11" xfId="0" applyFont="1" applyBorder="1" applyAlignment="1">
      <alignment horizontal="center" vertical="center" wrapText="1"/>
    </xf>
    <xf numFmtId="0" fontId="8" fillId="2" borderId="0" xfId="0" applyFont="1" applyFill="1" applyAlignment="1">
      <alignment horizontal="center" vertical="center" wrapText="1"/>
    </xf>
    <xf numFmtId="0" fontId="8" fillId="0" borderId="4" xfId="0" applyFont="1" applyBorder="1" applyAlignment="1">
      <alignment horizontal="center" vertical="center" wrapText="1"/>
    </xf>
    <xf numFmtId="0" fontId="8" fillId="7" borderId="1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21" fillId="0" borderId="0" xfId="0" applyFont="1" applyAlignment="1">
      <alignment horizontal="center" vertical="center" wrapText="1"/>
    </xf>
    <xf numFmtId="0" fontId="8" fillId="0" borderId="14" xfId="0" applyFont="1" applyBorder="1" applyAlignment="1">
      <alignment horizontal="center" vertical="center" wrapText="1"/>
    </xf>
    <xf numFmtId="0" fontId="8" fillId="2" borderId="13"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4" xfId="0" applyFont="1" applyBorder="1" applyAlignment="1">
      <alignment horizontal="left" vertical="center" wrapText="1"/>
    </xf>
    <xf numFmtId="0" fontId="8" fillId="0" borderId="13" xfId="0" applyFont="1" applyBorder="1" applyAlignment="1">
      <alignment horizontal="center" vertical="center" wrapText="1"/>
    </xf>
    <xf numFmtId="9" fontId="21" fillId="0" borderId="9" xfId="0" applyNumberFormat="1" applyFont="1" applyBorder="1" applyAlignment="1">
      <alignment horizontal="center" vertical="center" wrapText="1"/>
    </xf>
    <xf numFmtId="9" fontId="22" fillId="0" borderId="9" xfId="0" applyNumberFormat="1" applyFont="1" applyBorder="1" applyAlignment="1">
      <alignment horizontal="center" vertical="center" wrapText="1"/>
    </xf>
    <xf numFmtId="0" fontId="13" fillId="0" borderId="11" xfId="0" applyFont="1" applyBorder="1" applyAlignment="1">
      <alignment horizontal="center" vertical="center" wrapText="1"/>
    </xf>
    <xf numFmtId="0" fontId="16" fillId="0" borderId="6"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1" xfId="0" applyFont="1" applyBorder="1" applyAlignment="1">
      <alignment horizontal="center" vertical="center" wrapText="1"/>
    </xf>
    <xf numFmtId="0" fontId="9" fillId="8" borderId="7"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9" fillId="9" borderId="22" xfId="0" applyFont="1" applyFill="1" applyBorder="1" applyAlignment="1">
      <alignment horizontal="center" vertical="center" wrapText="1"/>
    </xf>
    <xf numFmtId="0" fontId="8" fillId="9" borderId="22" xfId="0" applyFont="1" applyFill="1" applyBorder="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left" vertical="center" wrapText="1"/>
    </xf>
    <xf numFmtId="0" fontId="23"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1"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21" fillId="0" borderId="6" xfId="0" applyFont="1" applyBorder="1" applyAlignment="1">
      <alignment horizontal="center" vertical="center" wrapText="1"/>
    </xf>
    <xf numFmtId="0" fontId="22" fillId="0" borderId="6" xfId="0" applyFont="1" applyBorder="1" applyAlignment="1">
      <alignment horizontal="center" vertical="center" wrapText="1"/>
    </xf>
    <xf numFmtId="0" fontId="23" fillId="0" borderId="0" xfId="0" applyFont="1" applyAlignment="1">
      <alignment horizontal="center" vertical="center" wrapText="1"/>
    </xf>
    <xf numFmtId="0" fontId="8" fillId="0" borderId="13" xfId="0" applyFont="1" applyBorder="1" applyAlignment="1">
      <alignment horizontal="left" vertical="center" wrapText="1"/>
    </xf>
    <xf numFmtId="0" fontId="17" fillId="0" borderId="7" xfId="0" applyFont="1" applyBorder="1" applyAlignment="1">
      <alignment horizontal="center" vertical="center" wrapText="1"/>
    </xf>
    <xf numFmtId="0" fontId="8" fillId="0" borderId="8" xfId="0" applyFont="1" applyBorder="1" applyAlignment="1">
      <alignment horizontal="left" vertical="center" wrapText="1"/>
    </xf>
    <xf numFmtId="0" fontId="18" fillId="0" borderId="7" xfId="0" applyFont="1" applyBorder="1" applyAlignment="1">
      <alignment horizontal="center" vertical="center" wrapText="1"/>
    </xf>
    <xf numFmtId="0" fontId="9" fillId="9" borderId="6" xfId="0" applyFont="1" applyFill="1" applyBorder="1" applyAlignment="1">
      <alignment horizontal="center" vertical="center" wrapText="1"/>
    </xf>
    <xf numFmtId="0" fontId="9" fillId="9" borderId="7" xfId="0" applyFont="1" applyFill="1" applyBorder="1" applyAlignment="1">
      <alignment horizontal="center" vertical="center" wrapText="1"/>
    </xf>
    <xf numFmtId="0" fontId="9" fillId="9" borderId="8" xfId="0" applyFont="1" applyFill="1" applyBorder="1" applyAlignment="1">
      <alignment horizontal="center" vertical="center" wrapText="1"/>
    </xf>
    <xf numFmtId="0" fontId="9" fillId="10" borderId="22" xfId="0" applyFont="1" applyFill="1" applyBorder="1" applyAlignment="1">
      <alignment horizontal="center" vertical="center" wrapText="1"/>
    </xf>
    <xf numFmtId="0" fontId="9" fillId="10" borderId="23" xfId="0" applyFont="1" applyFill="1" applyBorder="1" applyAlignment="1">
      <alignment horizontal="center" vertical="center" wrapText="1"/>
    </xf>
    <xf numFmtId="9" fontId="13" fillId="0" borderId="19" xfId="0" applyNumberFormat="1" applyFont="1" applyBorder="1" applyAlignment="1">
      <alignment horizontal="center" vertical="center" wrapText="1"/>
    </xf>
    <xf numFmtId="0" fontId="8" fillId="0" borderId="19" xfId="0" applyFont="1" applyBorder="1" applyAlignment="1">
      <alignment horizontal="center" vertical="center" wrapText="1"/>
    </xf>
    <xf numFmtId="0" fontId="16" fillId="0" borderId="0" xfId="0" applyFont="1" applyAlignment="1">
      <alignment horizontal="center" vertical="center" wrapText="1"/>
    </xf>
    <xf numFmtId="9" fontId="16" fillId="0" borderId="10" xfId="0" applyNumberFormat="1" applyFont="1" applyBorder="1" applyAlignment="1">
      <alignment horizontal="center" vertical="center" wrapText="1"/>
    </xf>
    <xf numFmtId="0" fontId="19" fillId="0" borderId="0" xfId="0" applyFont="1" applyAlignment="1">
      <alignment horizontal="center" vertical="center" wrapText="1"/>
    </xf>
    <xf numFmtId="0" fontId="18" fillId="0" borderId="0" xfId="0" applyFont="1" applyAlignment="1">
      <alignment horizontal="center" vertical="center" wrapText="1"/>
    </xf>
    <xf numFmtId="0" fontId="8" fillId="7" borderId="6"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9" fontId="17" fillId="0" borderId="9" xfId="0" applyNumberFormat="1" applyFont="1" applyBorder="1" applyAlignment="1">
      <alignment horizontal="center" vertical="center" wrapText="1"/>
    </xf>
    <xf numFmtId="9" fontId="17" fillId="0" borderId="10" xfId="0" applyNumberFormat="1" applyFont="1" applyBorder="1" applyAlignment="1">
      <alignment horizontal="center" vertical="center" wrapText="1"/>
    </xf>
    <xf numFmtId="0" fontId="17" fillId="0" borderId="0" xfId="0" applyFont="1" applyAlignment="1">
      <alignment horizontal="center" vertical="center" wrapText="1"/>
    </xf>
    <xf numFmtId="9" fontId="18" fillId="0" borderId="9" xfId="0" applyNumberFormat="1" applyFont="1" applyBorder="1" applyAlignment="1">
      <alignment horizontal="center" vertical="center" wrapText="1"/>
    </xf>
    <xf numFmtId="9" fontId="18" fillId="0" borderId="10" xfId="0" applyNumberFormat="1" applyFont="1" applyBorder="1" applyAlignment="1">
      <alignment horizontal="center" vertical="center" wrapText="1"/>
    </xf>
    <xf numFmtId="9" fontId="19" fillId="0" borderId="9" xfId="0" applyNumberFormat="1" applyFont="1" applyBorder="1" applyAlignment="1">
      <alignment horizontal="center" vertical="center" wrapText="1"/>
    </xf>
    <xf numFmtId="9" fontId="19" fillId="0" borderId="10" xfId="0" applyNumberFormat="1" applyFont="1" applyBorder="1" applyAlignment="1">
      <alignment horizontal="center" vertical="center" wrapText="1"/>
    </xf>
    <xf numFmtId="0" fontId="14" fillId="0" borderId="0" xfId="0" applyFont="1" applyAlignment="1">
      <alignment horizontal="center" vertical="center" wrapText="1"/>
    </xf>
    <xf numFmtId="0" fontId="9" fillId="10" borderId="9" xfId="0" applyFont="1" applyFill="1" applyBorder="1" applyAlignment="1">
      <alignment horizontal="center" vertical="center" wrapText="1"/>
    </xf>
    <xf numFmtId="0" fontId="8" fillId="10" borderId="10"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15" fillId="0" borderId="19" xfId="0" applyFont="1" applyBorder="1" applyAlignment="1">
      <alignment horizontal="center" vertical="center" wrapText="1"/>
    </xf>
    <xf numFmtId="17" fontId="20" fillId="0" borderId="0" xfId="0" applyNumberFormat="1" applyFont="1" applyAlignment="1">
      <alignment horizontal="center" vertical="center" wrapText="1"/>
    </xf>
    <xf numFmtId="0" fontId="14" fillId="0" borderId="7" xfId="0" applyFont="1" applyBorder="1" applyAlignment="1">
      <alignment horizontal="center" vertical="center" wrapText="1"/>
    </xf>
    <xf numFmtId="9" fontId="14" fillId="0" borderId="9" xfId="0" applyNumberFormat="1" applyFont="1" applyBorder="1" applyAlignment="1">
      <alignment horizontal="center" vertical="center" wrapText="1"/>
    </xf>
    <xf numFmtId="9" fontId="14" fillId="0" borderId="10" xfId="0" applyNumberFormat="1" applyFont="1" applyBorder="1" applyAlignment="1">
      <alignment horizontal="center" vertical="center" wrapText="1"/>
    </xf>
    <xf numFmtId="0" fontId="8" fillId="3" borderId="8" xfId="0" applyFont="1" applyFill="1" applyBorder="1" applyAlignment="1">
      <alignment horizontal="center" vertical="center" wrapText="1"/>
    </xf>
    <xf numFmtId="0" fontId="13" fillId="0" borderId="28" xfId="0" applyFont="1" applyBorder="1" applyAlignment="1">
      <alignment horizontal="center" vertical="center" wrapText="1"/>
    </xf>
    <xf numFmtId="0" fontId="13" fillId="0" borderId="31" xfId="0" applyFont="1" applyBorder="1" applyAlignment="1">
      <alignment horizontal="center" vertical="center" wrapText="1"/>
    </xf>
    <xf numFmtId="0" fontId="8" fillId="0" borderId="31" xfId="0" applyFont="1" applyBorder="1" applyAlignment="1">
      <alignment horizontal="center" vertical="center" wrapText="1"/>
    </xf>
    <xf numFmtId="0" fontId="0" fillId="0" borderId="31" xfId="0" applyBorder="1" applyAlignment="1">
      <alignment horizontal="center" vertical="center" wrapText="1"/>
    </xf>
    <xf numFmtId="0" fontId="0" fillId="0" borderId="33" xfId="0" applyBorder="1" applyAlignment="1">
      <alignment horizontal="center" vertical="center" wrapText="1"/>
    </xf>
    <xf numFmtId="0" fontId="13" fillId="0" borderId="29" xfId="0" applyFont="1" applyBorder="1" applyAlignment="1">
      <alignment horizontal="center"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34" xfId="0" applyFont="1" applyBorder="1" applyAlignment="1">
      <alignment horizontal="center" vertical="center" wrapText="1"/>
    </xf>
    <xf numFmtId="0" fontId="23" fillId="0" borderId="11" xfId="0" applyFont="1" applyBorder="1" applyAlignment="1">
      <alignment horizontal="center" vertical="center" wrapText="1"/>
    </xf>
    <xf numFmtId="9" fontId="23" fillId="0" borderId="10" xfId="0" applyNumberFormat="1" applyFont="1" applyBorder="1" applyAlignment="1">
      <alignment horizontal="center" vertical="center" wrapText="1"/>
    </xf>
    <xf numFmtId="0" fontId="8" fillId="0" borderId="30" xfId="0" applyFont="1" applyBorder="1" applyAlignment="1">
      <alignment horizontal="left" vertical="center" wrapText="1"/>
    </xf>
    <xf numFmtId="0" fontId="8" fillId="0" borderId="32" xfId="0" applyFont="1" applyBorder="1" applyAlignment="1">
      <alignment horizontal="left" vertical="center" wrapText="1"/>
    </xf>
    <xf numFmtId="0" fontId="8" fillId="0" borderId="35" xfId="0" applyFont="1" applyBorder="1" applyAlignment="1">
      <alignment horizontal="left" vertical="center" wrapText="1"/>
    </xf>
    <xf numFmtId="0" fontId="13" fillId="0" borderId="4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23" fillId="0" borderId="12"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8" fillId="0" borderId="10" xfId="0" applyFont="1" applyBorder="1" applyAlignment="1">
      <alignment horizontal="left" vertical="center" wrapText="1"/>
    </xf>
    <xf numFmtId="0" fontId="13" fillId="0" borderId="33"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0"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20" xfId="0" applyFont="1" applyBorder="1" applyAlignment="1">
      <alignment horizontal="center" vertical="center" wrapText="1"/>
    </xf>
    <xf numFmtId="0" fontId="2" fillId="10" borderId="28" xfId="0" applyFont="1" applyFill="1" applyBorder="1" applyAlignment="1">
      <alignment vertical="center"/>
    </xf>
    <xf numFmtId="0" fontId="0" fillId="10" borderId="31" xfId="0" applyFill="1" applyBorder="1" applyAlignment="1">
      <alignment vertical="center"/>
    </xf>
    <xf numFmtId="0" fontId="0" fillId="10" borderId="33" xfId="0" applyFill="1" applyBorder="1" applyAlignment="1">
      <alignment vertical="center"/>
    </xf>
    <xf numFmtId="0" fontId="2" fillId="10" borderId="28" xfId="0" applyFont="1" applyFill="1" applyBorder="1" applyAlignment="1">
      <alignment vertical="center" wrapText="1"/>
    </xf>
    <xf numFmtId="0" fontId="0" fillId="10" borderId="31" xfId="0" applyFill="1" applyBorder="1" applyAlignment="1">
      <alignment vertical="center" wrapText="1"/>
    </xf>
    <xf numFmtId="0" fontId="0" fillId="10" borderId="33" xfId="0" applyFill="1" applyBorder="1" applyAlignment="1">
      <alignment vertical="center" wrapText="1"/>
    </xf>
    <xf numFmtId="0" fontId="94" fillId="58" borderId="0" xfId="0" applyFont="1" applyFill="1" applyAlignment="1">
      <alignment vertical="top"/>
    </xf>
    <xf numFmtId="0" fontId="98" fillId="0" borderId="0" xfId="0" applyFont="1" applyAlignment="1">
      <alignment vertical="top"/>
    </xf>
    <xf numFmtId="0" fontId="95" fillId="58" borderId="0" xfId="0" applyFont="1" applyFill="1" applyAlignment="1">
      <alignment vertical="center"/>
    </xf>
    <xf numFmtId="0" fontId="92" fillId="58" borderId="0" xfId="0" applyFont="1" applyFill="1" applyAlignment="1">
      <alignment horizontal="left" vertical="center"/>
    </xf>
    <xf numFmtId="0" fontId="0" fillId="0" borderId="0" xfId="0" applyAlignment="1">
      <alignment vertical="center"/>
    </xf>
    <xf numFmtId="0" fontId="92" fillId="0" borderId="0" xfId="0" applyFont="1" applyAlignment="1">
      <alignment vertical="center"/>
    </xf>
    <xf numFmtId="0" fontId="69" fillId="40" borderId="160" xfId="9" applyFont="1" applyFill="1" applyBorder="1" applyAlignment="1">
      <alignment horizontal="center" vertical="center"/>
    </xf>
    <xf numFmtId="0" fontId="0" fillId="0" borderId="208" xfId="0" applyBorder="1" applyAlignment="1">
      <alignment horizontal="center" vertical="center"/>
    </xf>
    <xf numFmtId="0" fontId="74" fillId="0" borderId="0" xfId="6" applyAlignment="1">
      <alignment vertical="center" wrapText="1"/>
    </xf>
    <xf numFmtId="0" fontId="0" fillId="0" borderId="0" xfId="0" applyAlignment="1">
      <alignment wrapText="1"/>
    </xf>
    <xf numFmtId="0" fontId="69" fillId="7" borderId="160" xfId="9" applyFont="1" applyFill="1" applyBorder="1" applyAlignment="1">
      <alignment horizontal="center" vertical="center"/>
    </xf>
    <xf numFmtId="0" fontId="0" fillId="0" borderId="161" xfId="0" applyBorder="1" applyAlignment="1">
      <alignment vertical="center"/>
    </xf>
    <xf numFmtId="0" fontId="69" fillId="45" borderId="160" xfId="9" applyFont="1" applyFill="1" applyBorder="1" applyAlignment="1">
      <alignment horizontal="center" vertical="center"/>
    </xf>
    <xf numFmtId="0" fontId="0" fillId="0" borderId="161" xfId="0" applyBorder="1" applyAlignment="1">
      <alignment horizontal="center" vertical="center"/>
    </xf>
    <xf numFmtId="0" fontId="69" fillId="46" borderId="160" xfId="9" applyFont="1" applyFill="1" applyBorder="1" applyAlignment="1">
      <alignment horizontal="center" vertical="center"/>
    </xf>
    <xf numFmtId="0" fontId="104" fillId="0" borderId="34" xfId="0" applyFont="1" applyBorder="1" applyAlignment="1">
      <alignment horizontal="left" vertical="top"/>
    </xf>
    <xf numFmtId="0" fontId="98" fillId="0" borderId="215" xfId="0" applyFont="1" applyBorder="1" applyAlignment="1">
      <alignment horizontal="left" vertical="top"/>
    </xf>
    <xf numFmtId="0" fontId="105" fillId="40" borderId="163" xfId="9" applyFont="1" applyFill="1" applyBorder="1" applyAlignment="1">
      <alignment horizontal="center" vertical="top"/>
    </xf>
    <xf numFmtId="0" fontId="98" fillId="0" borderId="34" xfId="0" applyFont="1" applyBorder="1" applyAlignment="1">
      <alignment horizontal="center" vertical="top"/>
    </xf>
    <xf numFmtId="0" fontId="74" fillId="0" borderId="0" xfId="6" applyAlignment="1">
      <alignment horizontal="left" vertical="center"/>
    </xf>
    <xf numFmtId="0" fontId="49" fillId="18" borderId="49" xfId="0" applyFont="1" applyFill="1" applyBorder="1" applyAlignment="1">
      <alignment horizontal="left" vertical="top" wrapText="1" readingOrder="1"/>
    </xf>
    <xf numFmtId="0" fontId="49" fillId="18" borderId="50" xfId="0" applyFont="1" applyFill="1" applyBorder="1" applyAlignment="1">
      <alignment horizontal="left" vertical="top" wrapText="1" readingOrder="1"/>
    </xf>
    <xf numFmtId="0" fontId="49" fillId="17" borderId="49" xfId="0" applyFont="1" applyFill="1" applyBorder="1" applyAlignment="1">
      <alignment horizontal="left" vertical="top" wrapText="1" readingOrder="1"/>
    </xf>
    <xf numFmtId="0" fontId="49" fillId="17" borderId="50" xfId="0" applyFont="1" applyFill="1" applyBorder="1" applyAlignment="1">
      <alignment horizontal="left" vertical="top" wrapText="1" readingOrder="1"/>
    </xf>
    <xf numFmtId="0" fontId="49" fillId="11" borderId="49" xfId="0" applyFont="1" applyFill="1" applyBorder="1" applyAlignment="1">
      <alignment horizontal="left" vertical="top" wrapText="1" readingOrder="1"/>
    </xf>
    <xf numFmtId="0" fontId="49" fillId="11" borderId="50" xfId="0" applyFont="1" applyFill="1" applyBorder="1" applyAlignment="1">
      <alignment horizontal="left" vertical="top" wrapText="1" readingOrder="1"/>
    </xf>
    <xf numFmtId="0" fontId="49" fillId="20" borderId="49" xfId="0" applyFont="1" applyFill="1" applyBorder="1" applyAlignment="1">
      <alignment horizontal="left" vertical="top" wrapText="1" readingOrder="1"/>
    </xf>
    <xf numFmtId="0" fontId="49" fillId="20" borderId="51" xfId="0" applyFont="1" applyFill="1" applyBorder="1" applyAlignment="1">
      <alignment horizontal="left" vertical="top" wrapText="1" readingOrder="1"/>
    </xf>
    <xf numFmtId="0" fontId="59" fillId="30" borderId="52" xfId="0" applyFont="1" applyFill="1" applyBorder="1" applyAlignment="1">
      <alignment vertical="top" wrapText="1"/>
    </xf>
    <xf numFmtId="0" fontId="50" fillId="10" borderId="52" xfId="0" applyFont="1" applyFill="1" applyBorder="1" applyAlignment="1">
      <alignment vertical="top" wrapText="1"/>
    </xf>
    <xf numFmtId="0" fontId="49" fillId="21" borderId="49" xfId="0" applyFont="1" applyFill="1" applyBorder="1" applyAlignment="1">
      <alignment horizontal="left" vertical="top" wrapText="1" readingOrder="1"/>
    </xf>
    <xf numFmtId="0" fontId="49" fillId="21" borderId="50" xfId="0" applyFont="1" applyFill="1" applyBorder="1" applyAlignment="1">
      <alignment horizontal="left" vertical="top" wrapText="1" readingOrder="1"/>
    </xf>
    <xf numFmtId="0" fontId="49" fillId="4" borderId="49" xfId="0" applyFont="1" applyFill="1" applyBorder="1" applyAlignment="1">
      <alignment horizontal="left" vertical="top" wrapText="1" readingOrder="1"/>
    </xf>
    <xf numFmtId="0" fontId="49" fillId="4" borderId="50" xfId="0" applyFont="1" applyFill="1" applyBorder="1" applyAlignment="1">
      <alignment horizontal="left" vertical="top" wrapText="1" readingOrder="1"/>
    </xf>
    <xf numFmtId="0" fontId="50" fillId="27" borderId="51" xfId="0" applyFont="1" applyFill="1" applyBorder="1" applyAlignment="1">
      <alignment horizontal="center" vertical="center" textRotation="90" readingOrder="1"/>
    </xf>
    <xf numFmtId="0" fontId="50" fillId="27" borderId="53" xfId="0" applyFont="1" applyFill="1" applyBorder="1" applyAlignment="1">
      <alignment horizontal="center" vertical="center" textRotation="90" readingOrder="1"/>
    </xf>
    <xf numFmtId="0" fontId="35" fillId="27" borderId="51" xfId="0" applyFont="1" applyFill="1" applyBorder="1" applyAlignment="1">
      <alignment horizontal="center" vertical="center" textRotation="90" readingOrder="1"/>
    </xf>
    <xf numFmtId="0" fontId="50" fillId="0" borderId="51" xfId="0" applyFont="1" applyBorder="1" applyAlignment="1">
      <alignment horizontal="center" vertical="center" textRotation="90" readingOrder="1"/>
    </xf>
    <xf numFmtId="0" fontId="59" fillId="32" borderId="52" xfId="0" applyFont="1" applyFill="1" applyBorder="1" applyAlignment="1">
      <alignment vertical="top" wrapText="1"/>
    </xf>
    <xf numFmtId="0" fontId="59" fillId="19" borderId="52" xfId="0" applyFont="1" applyFill="1" applyBorder="1" applyAlignment="1">
      <alignment vertical="top" wrapText="1"/>
    </xf>
    <xf numFmtId="0" fontId="49" fillId="14" borderId="49" xfId="0" applyFont="1" applyFill="1" applyBorder="1" applyAlignment="1">
      <alignment horizontal="left" vertical="top" wrapText="1" readingOrder="1"/>
    </xf>
    <xf numFmtId="0" fontId="49" fillId="14" borderId="50" xfId="0" applyFont="1" applyFill="1" applyBorder="1" applyAlignment="1">
      <alignment horizontal="left" vertical="top" wrapText="1" readingOrder="1"/>
    </xf>
    <xf numFmtId="0" fontId="49" fillId="16" borderId="49" xfId="0" applyFont="1" applyFill="1" applyBorder="1" applyAlignment="1">
      <alignment horizontal="left" vertical="top" wrapText="1" readingOrder="1"/>
    </xf>
    <xf numFmtId="0" fontId="49" fillId="16" borderId="50" xfId="0" applyFont="1" applyFill="1" applyBorder="1" applyAlignment="1">
      <alignment horizontal="left" vertical="top" wrapText="1" readingOrder="1"/>
    </xf>
    <xf numFmtId="0" fontId="38" fillId="13" borderId="49" xfId="0" applyFont="1" applyFill="1" applyBorder="1" applyAlignment="1">
      <alignment horizontal="left" vertical="center" wrapText="1"/>
    </xf>
    <xf numFmtId="0" fontId="38" fillId="13" borderId="50" xfId="0" applyFont="1" applyFill="1" applyBorder="1" applyAlignment="1">
      <alignment horizontal="left" vertical="center" wrapText="1"/>
    </xf>
    <xf numFmtId="0" fontId="42" fillId="15" borderId="56" xfId="0" applyFont="1" applyFill="1" applyBorder="1" applyAlignment="1">
      <alignment horizontal="left" vertical="center" wrapText="1"/>
    </xf>
    <xf numFmtId="0" fontId="42" fillId="15" borderId="54" xfId="0" applyFont="1" applyFill="1" applyBorder="1" applyAlignment="1">
      <alignment horizontal="left" vertical="center" wrapText="1"/>
    </xf>
    <xf numFmtId="0" fontId="42" fillId="13" borderId="49" xfId="0" applyFont="1" applyFill="1" applyBorder="1" applyAlignment="1">
      <alignment horizontal="left" vertical="center" wrapText="1"/>
    </xf>
    <xf numFmtId="0" fontId="42" fillId="13" borderId="50" xfId="0" applyFont="1" applyFill="1" applyBorder="1" applyAlignment="1">
      <alignment horizontal="left" vertical="center" wrapText="1"/>
    </xf>
    <xf numFmtId="0" fontId="56" fillId="28" borderId="0" xfId="0" applyFont="1" applyFill="1" applyAlignment="1">
      <alignment wrapText="1"/>
    </xf>
    <xf numFmtId="0" fontId="57" fillId="0" borderId="0" xfId="0" applyFont="1" applyAlignment="1">
      <alignment wrapText="1"/>
    </xf>
    <xf numFmtId="0" fontId="44" fillId="28" borderId="53" xfId="0" applyFont="1" applyFill="1" applyBorder="1" applyAlignment="1">
      <alignment horizontal="left" vertical="center" wrapText="1"/>
    </xf>
    <xf numFmtId="0" fontId="45" fillId="0" borderId="0" xfId="0" applyFont="1" applyAlignment="1">
      <alignment horizontal="left" vertical="center" wrapText="1"/>
    </xf>
    <xf numFmtId="0" fontId="42" fillId="15" borderId="49" xfId="0" applyFont="1" applyFill="1" applyBorder="1" applyAlignment="1">
      <alignment horizontal="left" vertical="center" wrapText="1"/>
    </xf>
    <xf numFmtId="0" fontId="42" fillId="15" borderId="50" xfId="0" applyFont="1" applyFill="1" applyBorder="1" applyAlignment="1">
      <alignment horizontal="left" vertical="center" wrapText="1"/>
    </xf>
    <xf numFmtId="0" fontId="42" fillId="13" borderId="56" xfId="0" applyFont="1" applyFill="1" applyBorder="1" applyAlignment="1">
      <alignment horizontal="left" vertical="center" wrapText="1"/>
    </xf>
    <xf numFmtId="0" fontId="42" fillId="13" borderId="54" xfId="0" applyFont="1" applyFill="1" applyBorder="1" applyAlignment="1">
      <alignment horizontal="left" vertical="center" wrapText="1"/>
    </xf>
    <xf numFmtId="0" fontId="38" fillId="13" borderId="56" xfId="0" applyFont="1" applyFill="1" applyBorder="1" applyAlignment="1">
      <alignment horizontal="left" vertical="center" wrapText="1"/>
    </xf>
    <xf numFmtId="0" fontId="38" fillId="13" borderId="54" xfId="0" applyFont="1" applyFill="1" applyBorder="1" applyAlignment="1">
      <alignment horizontal="left" vertical="center" wrapText="1"/>
    </xf>
    <xf numFmtId="0" fontId="41" fillId="0" borderId="51" xfId="0" applyFont="1" applyBorder="1" applyAlignment="1">
      <alignment horizontal="left" vertical="center" wrapText="1"/>
    </xf>
    <xf numFmtId="0" fontId="41" fillId="0" borderId="55" xfId="0" applyFont="1" applyBorder="1" applyAlignment="1">
      <alignment horizontal="left" vertical="center" wrapText="1"/>
    </xf>
    <xf numFmtId="0" fontId="34" fillId="0" borderId="0" xfId="0" applyFont="1" applyAlignment="1">
      <alignment horizontal="left" vertical="center" wrapText="1"/>
    </xf>
    <xf numFmtId="0" fontId="34" fillId="0" borderId="57" xfId="0" applyFont="1" applyBorder="1" applyAlignment="1">
      <alignment horizontal="left" vertical="center" wrapText="1"/>
    </xf>
    <xf numFmtId="0" fontId="41" fillId="0" borderId="49" xfId="0" applyFont="1" applyBorder="1" applyAlignment="1">
      <alignment horizontal="left" vertical="center" wrapText="1"/>
    </xf>
    <xf numFmtId="0" fontId="41" fillId="0" borderId="0" xfId="0" applyFont="1" applyAlignment="1">
      <alignment horizontal="left" vertical="center" wrapText="1"/>
    </xf>
    <xf numFmtId="0" fontId="41" fillId="0" borderId="57" xfId="0" applyFont="1" applyBorder="1" applyAlignment="1">
      <alignment horizontal="left" vertical="center" wrapText="1"/>
    </xf>
    <xf numFmtId="0" fontId="34" fillId="0" borderId="49" xfId="0" applyFont="1" applyBorder="1" applyAlignment="1">
      <alignment horizontal="left" vertical="center" wrapText="1"/>
    </xf>
    <xf numFmtId="0" fontId="34" fillId="0" borderId="55" xfId="0" applyFont="1" applyBorder="1" applyAlignment="1">
      <alignment horizontal="left" vertical="center" wrapText="1"/>
    </xf>
    <xf numFmtId="0" fontId="51" fillId="29" borderId="53" xfId="0" applyFont="1" applyFill="1" applyBorder="1" applyAlignment="1">
      <alignment horizontal="left" vertical="center" wrapText="1" readingOrder="1"/>
    </xf>
    <xf numFmtId="0" fontId="48" fillId="0" borderId="0" xfId="0" applyFont="1" applyAlignment="1">
      <alignment horizontal="left" vertical="center" wrapText="1" readingOrder="1"/>
    </xf>
    <xf numFmtId="0" fontId="40" fillId="27" borderId="53" xfId="0" applyFont="1" applyFill="1" applyBorder="1" applyAlignment="1">
      <alignment horizontal="left" vertical="center" wrapText="1" readingOrder="1"/>
    </xf>
    <xf numFmtId="0" fontId="8" fillId="0" borderId="0" xfId="0" applyFont="1" applyAlignment="1">
      <alignment horizontal="left" vertical="center" wrapText="1" readingOrder="1"/>
    </xf>
    <xf numFmtId="0" fontId="39" fillId="27" borderId="53" xfId="0" applyFont="1" applyFill="1" applyBorder="1" applyAlignment="1">
      <alignment horizontal="left" vertical="center" wrapText="1" readingOrder="1"/>
    </xf>
    <xf numFmtId="0" fontId="39" fillId="27" borderId="53" xfId="0" quotePrefix="1" applyFont="1" applyFill="1" applyBorder="1" applyAlignment="1">
      <alignment horizontal="left" vertical="center" wrapText="1" readingOrder="1"/>
    </xf>
    <xf numFmtId="0" fontId="31" fillId="26" borderId="53" xfId="0" applyFont="1" applyFill="1" applyBorder="1" applyAlignment="1">
      <alignment vertical="center" wrapText="1"/>
    </xf>
    <xf numFmtId="0" fontId="31" fillId="26" borderId="52" xfId="0" applyFont="1" applyFill="1" applyBorder="1" applyAlignment="1">
      <alignment vertical="center" wrapText="1"/>
    </xf>
    <xf numFmtId="0" fontId="0" fillId="0" borderId="51" xfId="0" applyBorder="1" applyAlignment="1">
      <alignment horizontal="center" vertical="center" textRotation="90" readingOrder="1"/>
    </xf>
    <xf numFmtId="0" fontId="59" fillId="25" borderId="52" xfId="0" applyFont="1" applyFill="1" applyBorder="1" applyAlignment="1">
      <alignment vertical="top" wrapText="1"/>
    </xf>
    <xf numFmtId="0" fontId="59" fillId="31" borderId="52" xfId="0" applyFont="1" applyFill="1" applyBorder="1" applyAlignment="1">
      <alignment vertical="top" wrapText="1"/>
    </xf>
    <xf numFmtId="0" fontId="0" fillId="0" borderId="0" xfId="0" applyAlignment="1"/>
    <xf numFmtId="0" fontId="73" fillId="0" borderId="0" xfId="7" applyAlignment="1" applyProtection="1">
      <alignment vertical="center"/>
    </xf>
    <xf numFmtId="0" fontId="73" fillId="0" borderId="0" xfId="7" applyAlignment="1">
      <alignment vertical="center"/>
    </xf>
    <xf numFmtId="0" fontId="74" fillId="0" borderId="0" xfId="6" applyAlignment="1">
      <alignment vertical="center"/>
    </xf>
    <xf numFmtId="0" fontId="73" fillId="0" borderId="13" xfId="7" applyBorder="1" applyAlignment="1">
      <alignment vertical="center"/>
    </xf>
    <xf numFmtId="0" fontId="0" fillId="0" borderId="13" xfId="0" applyBorder="1" applyAlignment="1"/>
    <xf numFmtId="0" fontId="108" fillId="0" borderId="0" xfId="6" applyFont="1" applyAlignment="1">
      <alignment vertical="center"/>
    </xf>
    <xf numFmtId="0" fontId="109" fillId="0" borderId="0" xfId="0" applyFont="1" applyAlignment="1"/>
    <xf numFmtId="0" fontId="92" fillId="0" borderId="0" xfId="0" applyFont="1" applyAlignment="1"/>
    <xf numFmtId="0" fontId="106" fillId="0" borderId="0" xfId="6" applyFont="1" applyAlignment="1">
      <alignment vertical="center"/>
    </xf>
    <xf numFmtId="0" fontId="48" fillId="0" borderId="0" xfId="0" applyFont="1" applyAlignment="1"/>
  </cellXfs>
  <cellStyles count="10">
    <cellStyle name="20% - Accent1" xfId="2" builtinId="30"/>
    <cellStyle name="20% - Accent2" xfId="3" builtinId="34"/>
    <cellStyle name="20% - Accent5" xfId="4" builtinId="46"/>
    <cellStyle name="Heading 1" xfId="6" builtinId="16" customBuiltin="1"/>
    <cellStyle name="Heading 2" xfId="7" builtinId="17" customBuiltin="1"/>
    <cellStyle name="Heading 3" xfId="8" builtinId="18" customBuiltin="1"/>
    <cellStyle name="Heading 4" xfId="9" builtinId="19" customBuiltin="1"/>
    <cellStyle name="Hyperlink" xfId="5" builtinId="8"/>
    <cellStyle name="Normal" xfId="0" builtinId="0"/>
    <cellStyle name="Per cent" xfId="1" builtinId="5"/>
  </cellStyles>
  <dxfs count="254">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hair">
          <color indexed="64"/>
        </left>
        <right style="medium">
          <color indexed="64"/>
        </right>
        <top/>
        <bottom/>
      </border>
      <protection locked="0" hidden="0"/>
    </dxf>
    <dxf>
      <font>
        <b/>
        <i val="0"/>
        <strike val="0"/>
        <condense val="0"/>
        <extend val="0"/>
        <outline val="0"/>
        <shadow val="0"/>
        <u val="none"/>
        <vertAlign val="baseline"/>
        <sz val="12"/>
        <color rgb="FF00B050"/>
        <name val="Arial"/>
        <family val="2"/>
        <scheme val="none"/>
      </font>
      <alignment horizontal="center" vertical="bottom" textRotation="0" wrapText="0" indent="0" justifyLastLine="0" shrinkToFit="0" readingOrder="0"/>
      <border diagonalUp="0" diagonalDown="0" outline="0">
        <left style="thin">
          <color indexed="64"/>
        </left>
        <right/>
        <top style="medium">
          <color indexed="64"/>
        </top>
        <bottom style="medium">
          <color indexed="64"/>
        </bottom>
      </border>
      <protection locked="0" hidden="0"/>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hair">
          <color indexed="64"/>
        </left>
        <right style="hair">
          <color indexed="64"/>
        </right>
        <top/>
        <bottom/>
      </border>
      <protection locked="0" hidden="0"/>
    </dxf>
    <dxf>
      <font>
        <b/>
        <i val="0"/>
        <strike val="0"/>
        <condense val="0"/>
        <extend val="0"/>
        <outline val="0"/>
        <shadow val="0"/>
        <u val="none"/>
        <vertAlign val="baseline"/>
        <sz val="12"/>
        <color rgb="FF00B050"/>
        <name val="Arial"/>
        <family val="2"/>
        <scheme val="none"/>
      </font>
      <alignment horizontal="center" vertical="bottom"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0" hidden="0"/>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hair">
          <color indexed="64"/>
        </left>
        <right style="hair">
          <color indexed="64"/>
        </right>
        <top/>
        <bottom/>
      </border>
      <protection locked="0" hidden="0"/>
    </dxf>
    <dxf>
      <font>
        <b/>
        <i val="0"/>
        <strike val="0"/>
        <condense val="0"/>
        <extend val="0"/>
        <outline val="0"/>
        <shadow val="0"/>
        <u val="none"/>
        <vertAlign val="baseline"/>
        <sz val="12"/>
        <color rgb="FF00B050"/>
        <name val="Arial"/>
        <family val="2"/>
        <scheme val="none"/>
      </font>
      <alignment horizontal="center" vertical="bottom" textRotation="0" wrapText="0" indent="0" justifyLastLine="0" shrinkToFit="0" readingOrder="0"/>
      <border diagonalUp="0" diagonalDown="0" outline="0">
        <left style="thin">
          <color indexed="64"/>
        </left>
        <right style="thin">
          <color indexed="64"/>
        </right>
        <top style="medium">
          <color indexed="64"/>
        </top>
        <bottom style="medium">
          <color indexed="64"/>
        </bottom>
      </border>
      <protection locked="0" hidden="0"/>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hair">
          <color indexed="64"/>
        </right>
        <top/>
        <bottom/>
      </border>
      <protection locked="0" hidden="0"/>
    </dxf>
    <dxf>
      <font>
        <b/>
        <i val="0"/>
        <strike val="0"/>
        <condense val="0"/>
        <extend val="0"/>
        <outline val="0"/>
        <shadow val="0"/>
        <u val="none"/>
        <vertAlign val="baseline"/>
        <sz val="12"/>
        <color rgb="FF00B050"/>
        <name val="Arial"/>
        <family val="2"/>
        <scheme val="none"/>
      </font>
      <alignment horizontal="center" vertical="bottom" textRotation="0" wrapText="0" indent="0" justifyLastLine="0" shrinkToFit="0" readingOrder="0"/>
      <border diagonalUp="0" diagonalDown="0" outline="0">
        <left/>
        <right style="thin">
          <color indexed="64"/>
        </right>
        <top style="medium">
          <color indexed="64"/>
        </top>
        <bottom style="medium">
          <color indexed="64"/>
        </bottom>
      </border>
      <protection locked="0" hidden="0"/>
    </dxf>
    <dxf>
      <font>
        <b val="0"/>
        <i val="0"/>
        <strike val="0"/>
        <condense val="0"/>
        <extend val="0"/>
        <outline val="0"/>
        <shadow val="0"/>
        <u val="none"/>
        <vertAlign val="baseline"/>
        <sz val="12"/>
        <color rgb="FF002060"/>
        <name val="Arial"/>
        <scheme val="none"/>
      </font>
      <alignment horizontal="left" vertical="top"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rgb="FF002060"/>
        <name val="Arial"/>
        <family val="2"/>
        <scheme val="none"/>
      </font>
      <alignment horizontal="left" vertical="top"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2"/>
        <color theme="1"/>
        <name val="Arial"/>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2"/>
        <color theme="1" tint="0.499984740745262"/>
        <name val="Arial"/>
        <scheme val="none"/>
      </font>
      <alignment horizontal="left" vertical="top" textRotation="0" wrapText="1" indent="0" justifyLastLine="0" shrinkToFit="0" readingOrder="0"/>
    </dxf>
    <dxf>
      <font>
        <b val="0"/>
        <i val="0"/>
        <strike val="0"/>
        <condense val="0"/>
        <extend val="0"/>
        <outline val="0"/>
        <shadow val="0"/>
        <u val="none"/>
        <vertAlign val="baseline"/>
        <sz val="12"/>
        <color theme="1" tint="0.499984740745262"/>
        <name val="Arial"/>
        <family val="2"/>
        <scheme val="none"/>
      </font>
      <alignment horizontal="left" vertical="top"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2"/>
        <color theme="1"/>
        <name val="Arial"/>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2"/>
        <color theme="1"/>
        <name val="Arial"/>
        <scheme val="none"/>
      </font>
      <alignment horizontal="left" vertical="top" textRotation="0" wrapText="1" indent="0" justifyLastLine="0" shrinkToFit="0" readingOrder="0"/>
      <border diagonalUp="0" diagonalDown="0" outline="0">
        <left style="medium">
          <color indexed="64"/>
        </left>
        <right/>
        <top/>
        <bottom/>
      </border>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right/>
        <top style="medium">
          <color indexed="64"/>
        </top>
        <bottom style="medium">
          <color indexed="64"/>
        </bottom>
      </border>
    </dxf>
    <dxf>
      <border>
        <top style="medium">
          <color indexed="64"/>
        </top>
      </border>
    </dxf>
    <dxf>
      <border outline="0">
        <right style="thin">
          <color indexed="64"/>
        </right>
      </border>
    </dxf>
    <dxf>
      <font>
        <strike val="0"/>
        <outline val="0"/>
        <shadow val="0"/>
        <vertAlign val="baseline"/>
        <sz val="12"/>
        <name val="Arial"/>
        <scheme val="none"/>
      </font>
    </dxf>
    <dxf>
      <font>
        <b/>
        <i val="0"/>
        <strike val="0"/>
        <condense val="0"/>
        <extend val="0"/>
        <outline val="0"/>
        <shadow val="0"/>
        <u val="none"/>
        <vertAlign val="baseline"/>
        <sz val="12"/>
        <color rgb="FF00B050"/>
        <name val="Arial"/>
        <scheme val="none"/>
      </font>
      <fill>
        <patternFill patternType="none">
          <fgColor indexed="64"/>
          <bgColor indexed="65"/>
        </patternFill>
      </fill>
      <alignment horizontal="center" vertical="bottom" textRotation="0" wrapText="0" indent="0" justifyLastLine="0" shrinkToFit="0" readingOrder="0"/>
      <protection locked="0" hidden="0"/>
    </dxf>
    <dxf>
      <alignment horizontal="left" vertical="center" textRotation="0" wrapText="0" indent="0" justifyLastLine="0" shrinkToFit="0" readingOrder="0"/>
      <protection locked="0" hidden="0"/>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99"/>
        </patternFill>
      </fill>
    </dxf>
    <dxf>
      <font>
        <color auto="1"/>
      </font>
      <fill>
        <patternFill>
          <bgColor rgb="FF92D050"/>
        </patternFill>
      </fill>
    </dxf>
    <dxf>
      <font>
        <color auto="1"/>
      </font>
      <fill>
        <patternFill>
          <bgColor rgb="FF00B050"/>
        </patternFill>
      </fill>
    </dxf>
    <dxf>
      <font>
        <color auto="1"/>
      </font>
      <fill>
        <patternFill>
          <bgColor theme="0" tint="-0.14996795556505021"/>
        </patternFill>
      </fill>
    </dxf>
    <dxf>
      <fill>
        <patternFill>
          <bgColor theme="6" tint="0.59996337778862885"/>
        </patternFill>
      </fill>
    </dxf>
    <dxf>
      <fill>
        <patternFill>
          <bgColor theme="6" tint="0.59996337778862885"/>
        </patternFill>
      </fill>
    </dxf>
    <dxf>
      <font>
        <color auto="1"/>
      </font>
      <fill>
        <patternFill>
          <bgColor rgb="FF92D050"/>
        </patternFill>
      </fill>
    </dxf>
    <dxf>
      <font>
        <color auto="1"/>
      </font>
      <fill>
        <patternFill>
          <bgColor rgb="FF00B050"/>
        </patternFill>
      </fill>
    </dxf>
    <dxf>
      <font>
        <color auto="1"/>
      </font>
      <fill>
        <patternFill>
          <bgColor theme="0" tint="-0.14996795556505021"/>
        </patternFill>
      </fill>
    </dxf>
    <dxf>
      <fill>
        <patternFill>
          <bgColor rgb="FFFFFF99"/>
        </patternFill>
      </fill>
    </dxf>
    <dxf>
      <fill>
        <patternFill>
          <bgColor rgb="FFFFFF99"/>
        </patternFill>
      </fill>
    </dxf>
    <dxf>
      <fill>
        <patternFill>
          <bgColor theme="6" tint="0.59996337778862885"/>
        </patternFill>
      </fill>
    </dxf>
    <dxf>
      <font>
        <color auto="1"/>
      </font>
      <fill>
        <patternFill>
          <bgColor rgb="FF92D050"/>
        </patternFill>
      </fill>
    </dxf>
    <dxf>
      <font>
        <color auto="1"/>
      </font>
      <fill>
        <patternFill>
          <bgColor theme="0" tint="-0.14996795556505021"/>
        </patternFill>
      </fill>
    </dxf>
    <dxf>
      <font>
        <color auto="1"/>
      </font>
      <fill>
        <patternFill>
          <bgColor rgb="FF00B050"/>
        </patternFill>
      </fill>
    </dxf>
    <dxf>
      <font>
        <color auto="1"/>
      </font>
      <fill>
        <patternFill>
          <bgColor rgb="FF00B050"/>
        </patternFill>
      </fill>
    </dxf>
    <dxf>
      <font>
        <color auto="1"/>
      </font>
      <fill>
        <patternFill>
          <bgColor theme="0" tint="-0.14996795556505021"/>
        </patternFill>
      </fill>
    </dxf>
    <dxf>
      <fill>
        <patternFill>
          <bgColor rgb="FFFFFF99"/>
        </patternFill>
      </fill>
    </dxf>
    <dxf>
      <fill>
        <patternFill>
          <bgColor theme="6" tint="0.59996337778862885"/>
        </patternFill>
      </fill>
    </dxf>
    <dxf>
      <font>
        <color auto="1"/>
      </font>
      <fill>
        <patternFill>
          <bgColor rgb="FF92D050"/>
        </patternFill>
      </fill>
    </dxf>
    <dxf>
      <font>
        <color auto="1"/>
      </font>
      <fill>
        <patternFill>
          <bgColor theme="0" tint="-0.14996795556505021"/>
        </patternFill>
      </fill>
    </dxf>
    <dxf>
      <fill>
        <patternFill>
          <bgColor rgb="FFFFFF99"/>
        </patternFill>
      </fill>
    </dxf>
    <dxf>
      <font>
        <color auto="1"/>
      </font>
      <fill>
        <patternFill>
          <bgColor rgb="FF92D050"/>
        </patternFill>
      </fill>
    </dxf>
    <dxf>
      <fill>
        <patternFill>
          <bgColor theme="6" tint="0.59996337778862885"/>
        </patternFill>
      </fill>
    </dxf>
    <dxf>
      <font>
        <color auto="1"/>
      </font>
      <fill>
        <patternFill>
          <bgColor rgb="FF00B050"/>
        </patternFill>
      </fill>
    </dxf>
    <dxf>
      <fill>
        <patternFill>
          <bgColor theme="6" tint="0.59996337778862885"/>
        </patternFill>
      </fill>
    </dxf>
    <dxf>
      <fill>
        <patternFill>
          <bgColor rgb="FFFFFF99"/>
        </patternFill>
      </fill>
    </dxf>
    <dxf>
      <font>
        <color auto="1"/>
      </font>
      <fill>
        <patternFill>
          <bgColor theme="0" tint="-0.14996795556505021"/>
        </patternFill>
      </fill>
    </dxf>
    <dxf>
      <font>
        <color auto="1"/>
      </font>
      <fill>
        <patternFill>
          <bgColor rgb="FF00B050"/>
        </patternFill>
      </fill>
    </dxf>
    <dxf>
      <font>
        <color auto="1"/>
      </font>
      <fill>
        <patternFill>
          <bgColor rgb="FF92D050"/>
        </patternFill>
      </fill>
    </dxf>
    <dxf>
      <fill>
        <patternFill>
          <bgColor theme="6" tint="0.59996337778862885"/>
        </patternFill>
      </fill>
    </dxf>
    <dxf>
      <font>
        <color auto="1"/>
      </font>
      <fill>
        <patternFill>
          <bgColor rgb="FF92D050"/>
        </patternFill>
      </fill>
    </dxf>
    <dxf>
      <font>
        <color auto="1"/>
      </font>
      <fill>
        <patternFill>
          <bgColor rgb="FF00B050"/>
        </patternFill>
      </fill>
    </dxf>
    <dxf>
      <font>
        <color auto="1"/>
      </font>
      <fill>
        <patternFill>
          <bgColor theme="0" tint="-0.14996795556505021"/>
        </patternFill>
      </fill>
    </dxf>
    <dxf>
      <fill>
        <patternFill>
          <bgColor rgb="FFFFFF99"/>
        </patternFill>
      </fill>
    </dxf>
    <dxf>
      <fill>
        <patternFill>
          <bgColor rgb="FFFFFF99"/>
        </patternFill>
      </fill>
    </dxf>
    <dxf>
      <fill>
        <patternFill>
          <bgColor theme="6" tint="0.59996337778862885"/>
        </patternFill>
      </fill>
    </dxf>
    <dxf>
      <font>
        <color auto="1"/>
      </font>
      <fill>
        <patternFill>
          <bgColor rgb="FF00B050"/>
        </patternFill>
      </fill>
    </dxf>
    <dxf>
      <font>
        <color auto="1"/>
      </font>
      <fill>
        <patternFill>
          <bgColor rgb="FF92D050"/>
        </patternFill>
      </fill>
    </dxf>
    <dxf>
      <font>
        <color auto="1"/>
      </font>
      <fill>
        <patternFill>
          <bgColor theme="0" tint="-0.14996795556505021"/>
        </patternFill>
      </fill>
    </dxf>
    <dxf>
      <font>
        <color auto="1"/>
      </font>
      <fill>
        <patternFill>
          <bgColor theme="0" tint="-0.14996795556505021"/>
        </patternFill>
      </fill>
    </dxf>
    <dxf>
      <font>
        <color auto="1"/>
      </font>
      <fill>
        <patternFill>
          <bgColor rgb="FF00B050"/>
        </patternFill>
      </fill>
    </dxf>
    <dxf>
      <font>
        <color auto="1"/>
      </font>
      <fill>
        <patternFill>
          <bgColor rgb="FF92D050"/>
        </patternFill>
      </fill>
    </dxf>
    <dxf>
      <fill>
        <patternFill>
          <bgColor theme="6" tint="0.59996337778862885"/>
        </patternFill>
      </fill>
    </dxf>
    <dxf>
      <fill>
        <patternFill>
          <bgColor rgb="FFFFFF99"/>
        </patternFill>
      </fill>
    </dxf>
    <dxf>
      <font>
        <color auto="1"/>
      </font>
      <fill>
        <patternFill>
          <bgColor theme="0" tint="-0.14996795556505021"/>
        </patternFill>
      </fill>
    </dxf>
    <dxf>
      <fill>
        <patternFill>
          <bgColor theme="6" tint="0.59996337778862885"/>
        </patternFill>
      </fill>
    </dxf>
    <dxf>
      <fill>
        <patternFill>
          <bgColor rgb="FFFFFF99"/>
        </patternFill>
      </fill>
    </dxf>
    <dxf>
      <font>
        <color auto="1"/>
      </font>
      <fill>
        <patternFill>
          <bgColor rgb="FF92D050"/>
        </patternFill>
      </fill>
    </dxf>
    <dxf>
      <font>
        <color auto="1"/>
      </font>
      <fill>
        <patternFill>
          <bgColor rgb="FF00B050"/>
        </patternFill>
      </fill>
    </dxf>
    <dxf>
      <font>
        <color auto="1"/>
      </font>
      <fill>
        <patternFill>
          <bgColor theme="0" tint="-0.14996795556505021"/>
        </patternFill>
      </fill>
    </dxf>
    <dxf>
      <font>
        <color auto="1"/>
      </font>
      <fill>
        <patternFill>
          <bgColor rgb="FF00B050"/>
        </patternFill>
      </fill>
    </dxf>
    <dxf>
      <font>
        <color auto="1"/>
      </font>
      <fill>
        <patternFill>
          <bgColor rgb="FF92D050"/>
        </patternFill>
      </fill>
    </dxf>
    <dxf>
      <fill>
        <patternFill>
          <bgColor theme="6" tint="0.59996337778862885"/>
        </patternFill>
      </fill>
    </dxf>
    <dxf>
      <fill>
        <patternFill>
          <bgColor rgb="FFFFFF99"/>
        </patternFill>
      </fill>
    </dxf>
    <dxf>
      <fill>
        <patternFill>
          <bgColor rgb="FFFFFF99"/>
        </patternFill>
      </fill>
    </dxf>
    <dxf>
      <font>
        <color auto="1"/>
      </font>
      <fill>
        <patternFill>
          <bgColor rgb="FF00B050"/>
        </patternFill>
      </fill>
    </dxf>
    <dxf>
      <fill>
        <patternFill>
          <bgColor theme="6" tint="0.59996337778862885"/>
        </patternFill>
      </fill>
    </dxf>
    <dxf>
      <font>
        <color auto="1"/>
      </font>
      <fill>
        <patternFill>
          <bgColor rgb="FF92D050"/>
        </patternFill>
      </fill>
    </dxf>
    <dxf>
      <font>
        <color auto="1"/>
      </font>
      <fill>
        <patternFill>
          <bgColor theme="0" tint="-0.14996795556505021"/>
        </patternFill>
      </fill>
    </dxf>
    <dxf>
      <font>
        <color auto="1"/>
      </font>
      <fill>
        <patternFill>
          <bgColor theme="0" tint="-0.14996795556505021"/>
        </patternFill>
      </fill>
    </dxf>
    <dxf>
      <fill>
        <patternFill>
          <bgColor rgb="FFFFFF99"/>
        </patternFill>
      </fill>
    </dxf>
    <dxf>
      <fill>
        <patternFill>
          <bgColor theme="6" tint="0.59996337778862885"/>
        </patternFill>
      </fill>
    </dxf>
    <dxf>
      <font>
        <color auto="1"/>
      </font>
      <fill>
        <patternFill>
          <bgColor rgb="FF92D050"/>
        </patternFill>
      </fill>
    </dxf>
    <dxf>
      <font>
        <color auto="1"/>
      </font>
      <fill>
        <patternFill>
          <bgColor rgb="FF00B050"/>
        </patternFill>
      </fill>
    </dxf>
    <dxf>
      <fill>
        <patternFill>
          <bgColor rgb="FFFFFF99"/>
        </patternFill>
      </fill>
    </dxf>
    <dxf>
      <fill>
        <patternFill>
          <bgColor theme="6" tint="0.59996337778862885"/>
        </patternFill>
      </fill>
    </dxf>
    <dxf>
      <font>
        <color auto="1"/>
      </font>
      <fill>
        <patternFill>
          <bgColor rgb="FF00B050"/>
        </patternFill>
      </fill>
    </dxf>
    <dxf>
      <font>
        <color auto="1"/>
      </font>
      <fill>
        <patternFill>
          <bgColor theme="0" tint="-0.14996795556505021"/>
        </patternFill>
      </fill>
    </dxf>
    <dxf>
      <font>
        <color auto="1"/>
      </font>
      <fill>
        <patternFill>
          <bgColor rgb="FF92D050"/>
        </patternFill>
      </fill>
    </dxf>
    <dxf>
      <fill>
        <patternFill>
          <bgColor rgb="FFFFFF99"/>
        </patternFill>
      </fill>
    </dxf>
    <dxf>
      <font>
        <color auto="1"/>
      </font>
      <fill>
        <patternFill>
          <bgColor rgb="FF92D050"/>
        </patternFill>
      </fill>
    </dxf>
    <dxf>
      <font>
        <color auto="1"/>
      </font>
      <fill>
        <patternFill>
          <bgColor theme="0" tint="-0.14996795556505021"/>
        </patternFill>
      </fill>
    </dxf>
    <dxf>
      <font>
        <color auto="1"/>
      </font>
      <fill>
        <patternFill>
          <bgColor rgb="FF00B050"/>
        </patternFill>
      </fill>
    </dxf>
    <dxf>
      <fill>
        <patternFill>
          <bgColor theme="6" tint="0.59996337778862885"/>
        </patternFill>
      </fill>
    </dxf>
    <dxf>
      <fill>
        <patternFill>
          <bgColor theme="6" tint="0.59996337778862885"/>
        </patternFill>
      </fill>
    </dxf>
    <dxf>
      <fill>
        <patternFill>
          <bgColor rgb="FFFFFF99"/>
        </patternFill>
      </fill>
    </dxf>
    <dxf>
      <font>
        <color auto="1"/>
      </font>
      <fill>
        <patternFill>
          <bgColor rgb="FF92D050"/>
        </patternFill>
      </fill>
    </dxf>
    <dxf>
      <font>
        <color auto="1"/>
      </font>
      <fill>
        <patternFill>
          <bgColor rgb="FF00B050"/>
        </patternFill>
      </fill>
    </dxf>
    <dxf>
      <font>
        <color auto="1"/>
      </font>
      <fill>
        <patternFill>
          <bgColor theme="0" tint="-0.14996795556505021"/>
        </patternFill>
      </fill>
    </dxf>
    <dxf>
      <fill>
        <patternFill>
          <bgColor rgb="FFFFFF99"/>
        </patternFill>
      </fill>
    </dxf>
    <dxf>
      <fill>
        <patternFill>
          <bgColor theme="6" tint="0.59996337778862885"/>
        </patternFill>
      </fill>
    </dxf>
    <dxf>
      <font>
        <color auto="1"/>
      </font>
      <fill>
        <patternFill>
          <bgColor rgb="FF92D050"/>
        </patternFill>
      </fill>
    </dxf>
    <dxf>
      <font>
        <color auto="1"/>
      </font>
      <fill>
        <patternFill>
          <bgColor rgb="FF00B050"/>
        </patternFill>
      </fill>
    </dxf>
    <dxf>
      <font>
        <color auto="1"/>
      </font>
      <fill>
        <patternFill>
          <bgColor theme="0" tint="-0.14996795556505021"/>
        </patternFill>
      </fill>
    </dxf>
    <dxf>
      <fill>
        <patternFill>
          <bgColor rgb="FFFFFF99"/>
        </patternFill>
      </fill>
    </dxf>
    <dxf>
      <fill>
        <patternFill>
          <bgColor theme="6" tint="0.59996337778862885"/>
        </patternFill>
      </fill>
    </dxf>
    <dxf>
      <font>
        <color auto="1"/>
      </font>
      <fill>
        <patternFill>
          <bgColor rgb="FF92D050"/>
        </patternFill>
      </fill>
    </dxf>
    <dxf>
      <font>
        <color auto="1"/>
      </font>
      <fill>
        <patternFill>
          <bgColor rgb="FF00B050"/>
        </patternFill>
      </fill>
    </dxf>
    <dxf>
      <font>
        <color auto="1"/>
      </font>
      <fill>
        <patternFill>
          <bgColor theme="0" tint="-0.14996795556505021"/>
        </patternFill>
      </fill>
    </dxf>
    <dxf>
      <fill>
        <patternFill>
          <bgColor rgb="FFFFFF99"/>
        </patternFill>
      </fill>
    </dxf>
    <dxf>
      <fill>
        <patternFill>
          <bgColor theme="6" tint="0.59996337778862885"/>
        </patternFill>
      </fill>
    </dxf>
    <dxf>
      <font>
        <color auto="1"/>
      </font>
      <fill>
        <patternFill>
          <bgColor rgb="FF92D050"/>
        </patternFill>
      </fill>
    </dxf>
    <dxf>
      <font>
        <color auto="1"/>
      </font>
      <fill>
        <patternFill>
          <bgColor rgb="FF00B050"/>
        </patternFill>
      </fill>
    </dxf>
    <dxf>
      <font>
        <color auto="1"/>
      </font>
      <fill>
        <patternFill>
          <bgColor theme="0" tint="-0.14996795556505021"/>
        </patternFill>
      </fill>
    </dxf>
    <dxf>
      <fill>
        <patternFill>
          <bgColor rgb="FFFFFF99"/>
        </patternFill>
      </fill>
    </dxf>
    <dxf>
      <fill>
        <patternFill>
          <bgColor theme="6" tint="0.59996337778862885"/>
        </patternFill>
      </fill>
    </dxf>
    <dxf>
      <font>
        <color auto="1"/>
      </font>
      <fill>
        <patternFill>
          <bgColor rgb="FF92D050"/>
        </patternFill>
      </fill>
    </dxf>
    <dxf>
      <font>
        <color auto="1"/>
      </font>
      <fill>
        <patternFill>
          <bgColor rgb="FF00B050"/>
        </patternFill>
      </fill>
    </dxf>
    <dxf>
      <font>
        <color auto="1"/>
      </font>
      <fill>
        <patternFill>
          <bgColor theme="0" tint="-0.14996795556505021"/>
        </patternFill>
      </fill>
    </dxf>
    <dxf>
      <font>
        <color auto="1"/>
      </font>
      <fill>
        <patternFill>
          <bgColor rgb="FF00B050"/>
        </patternFill>
      </fill>
    </dxf>
    <dxf>
      <font>
        <color auto="1"/>
      </font>
      <fill>
        <patternFill>
          <bgColor rgb="FF92D050"/>
        </patternFill>
      </fill>
    </dxf>
    <dxf>
      <fill>
        <patternFill>
          <bgColor theme="6" tint="0.59996337778862885"/>
        </patternFill>
      </fill>
    </dxf>
    <dxf>
      <fill>
        <patternFill>
          <bgColor rgb="FFFFFF99"/>
        </patternFill>
      </fill>
    </dxf>
    <dxf>
      <font>
        <color auto="1"/>
      </font>
      <fill>
        <patternFill>
          <bgColor theme="0" tint="-0.14996795556505021"/>
        </patternFill>
      </fill>
    </dxf>
    <dxf>
      <font>
        <color auto="1"/>
      </font>
      <fill>
        <patternFill>
          <bgColor rgb="FF00B050"/>
        </patternFill>
      </fill>
    </dxf>
    <dxf>
      <font>
        <color auto="1"/>
      </font>
      <fill>
        <patternFill>
          <bgColor rgb="FF92D050"/>
        </patternFill>
      </fill>
    </dxf>
    <dxf>
      <fill>
        <patternFill>
          <bgColor theme="6" tint="0.59996337778862885"/>
        </patternFill>
      </fill>
    </dxf>
    <dxf>
      <fill>
        <patternFill>
          <bgColor rgb="FFFFFF99"/>
        </patternFill>
      </fill>
    </dxf>
    <dxf>
      <font>
        <color auto="1"/>
      </font>
      <fill>
        <patternFill>
          <bgColor theme="0" tint="-0.14996795556505021"/>
        </patternFill>
      </fill>
    </dxf>
    <dxf>
      <font>
        <color auto="1"/>
      </font>
      <fill>
        <patternFill>
          <bgColor theme="0" tint="-0.14996795556505021"/>
        </patternFill>
      </fill>
    </dxf>
    <dxf>
      <font>
        <color auto="1"/>
      </font>
      <fill>
        <patternFill>
          <bgColor rgb="FF00B050"/>
        </patternFill>
      </fill>
    </dxf>
    <dxf>
      <font>
        <color auto="1"/>
      </font>
      <fill>
        <patternFill>
          <bgColor rgb="FF92D050"/>
        </patternFill>
      </fill>
    </dxf>
    <dxf>
      <fill>
        <patternFill>
          <bgColor theme="6" tint="0.59996337778862885"/>
        </patternFill>
      </fill>
    </dxf>
    <dxf>
      <fill>
        <patternFill>
          <bgColor rgb="FFFFFF99"/>
        </patternFill>
      </fill>
    </dxf>
    <dxf>
      <font>
        <color auto="1"/>
      </font>
      <fill>
        <patternFill>
          <bgColor rgb="FF00B050"/>
        </patternFill>
      </fill>
    </dxf>
    <dxf>
      <font>
        <color auto="1"/>
      </font>
      <fill>
        <patternFill>
          <bgColor rgb="FF92D050"/>
        </patternFill>
      </fill>
    </dxf>
    <dxf>
      <fill>
        <patternFill>
          <bgColor rgb="FFFFFF99"/>
        </patternFill>
      </fill>
    </dxf>
    <dxf>
      <fill>
        <patternFill>
          <bgColor theme="6" tint="0.59996337778862885"/>
        </patternFill>
      </fill>
    </dxf>
    <dxf>
      <font>
        <color auto="1"/>
      </font>
      <fill>
        <patternFill>
          <bgColor theme="0" tint="-0.14996795556505021"/>
        </patternFill>
      </fill>
    </dxf>
    <dxf>
      <font>
        <color auto="1"/>
      </font>
      <fill>
        <patternFill>
          <bgColor rgb="FF00B050"/>
        </patternFill>
      </fill>
    </dxf>
    <dxf>
      <font>
        <color auto="1"/>
      </font>
      <fill>
        <patternFill>
          <bgColor rgb="FF92D050"/>
        </patternFill>
      </fill>
    </dxf>
    <dxf>
      <fill>
        <patternFill>
          <bgColor theme="6" tint="0.59996337778862885"/>
        </patternFill>
      </fill>
    </dxf>
    <dxf>
      <fill>
        <patternFill>
          <bgColor rgb="FFFFFF99"/>
        </patternFill>
      </fill>
    </dxf>
    <dxf>
      <font>
        <color auto="1"/>
      </font>
      <fill>
        <patternFill>
          <bgColor theme="0" tint="-0.14996795556505021"/>
        </patternFill>
      </fill>
    </dxf>
    <dxf>
      <font>
        <color theme="0"/>
      </font>
      <fill>
        <patternFill>
          <bgColor rgb="FFFFC000"/>
        </patternFill>
      </fill>
    </dxf>
    <dxf>
      <font>
        <color auto="1"/>
      </font>
      <fill>
        <patternFill>
          <bgColor rgb="FFFFC000"/>
        </patternFill>
      </fill>
    </dxf>
    <dxf>
      <font>
        <color theme="0"/>
      </font>
      <fill>
        <patternFill>
          <bgColor rgb="FFFFC000"/>
        </patternFill>
      </fill>
    </dxf>
    <dxf>
      <font>
        <color theme="0"/>
      </font>
      <fill>
        <patternFill>
          <bgColor rgb="FFFFC000"/>
        </patternFill>
      </fill>
    </dxf>
    <dxf>
      <font>
        <color theme="0"/>
      </font>
      <fill>
        <patternFill>
          <bgColor rgb="FFFFC000"/>
        </patternFill>
      </fill>
    </dxf>
    <dxf>
      <font>
        <color auto="1"/>
      </font>
      <fill>
        <patternFill>
          <bgColor theme="5" tint="0.59996337778862885"/>
        </patternFill>
      </fill>
    </dxf>
    <dxf>
      <font>
        <color theme="0"/>
      </font>
      <fill>
        <patternFill>
          <bgColor rgb="FFFFC000"/>
        </patternFill>
      </fill>
    </dxf>
    <dxf>
      <font>
        <color auto="1"/>
      </font>
      <fill>
        <patternFill>
          <bgColor theme="6" tint="0.59996337778862885"/>
        </patternFill>
      </fill>
    </dxf>
    <dxf>
      <font>
        <color auto="1"/>
      </font>
      <fill>
        <patternFill>
          <bgColor theme="0" tint="-0.24994659260841701"/>
        </patternFill>
      </fill>
    </dxf>
    <dxf>
      <font>
        <color theme="0"/>
      </font>
      <fill>
        <patternFill>
          <bgColor rgb="FFFFC000"/>
        </patternFill>
      </fill>
    </dxf>
    <dxf>
      <font>
        <color auto="1"/>
      </font>
      <fill>
        <patternFill>
          <bgColor theme="0" tint="-0.24994659260841701"/>
        </patternFill>
      </fill>
    </dxf>
    <dxf>
      <font>
        <color auto="1"/>
      </font>
      <fill>
        <patternFill>
          <bgColor theme="9" tint="0.59996337778862885"/>
        </patternFill>
      </fill>
    </dxf>
    <dxf>
      <font>
        <color theme="0"/>
      </font>
      <fill>
        <patternFill>
          <bgColor rgb="FFFFC000"/>
        </patternFill>
      </fill>
    </dxf>
    <dxf>
      <font>
        <color theme="0"/>
      </font>
      <fill>
        <patternFill>
          <bgColor rgb="FFFFC000"/>
        </patternFill>
      </fill>
    </dxf>
    <dxf>
      <font>
        <color auto="1"/>
      </font>
      <fill>
        <patternFill>
          <bgColor theme="5" tint="0.59996337778862885"/>
        </patternFill>
      </fill>
    </dxf>
    <dxf>
      <font>
        <color auto="1"/>
      </font>
      <fill>
        <patternFill>
          <bgColor theme="0" tint="-0.24994659260841701"/>
        </patternFill>
      </fill>
    </dxf>
    <dxf>
      <font>
        <color theme="0"/>
      </font>
      <fill>
        <patternFill>
          <bgColor rgb="FFFFC000"/>
        </patternFill>
      </fill>
    </dxf>
    <dxf>
      <font>
        <color auto="1"/>
      </font>
      <fill>
        <patternFill>
          <bgColor theme="6" tint="0.59996337778862885"/>
        </patternFill>
      </fill>
    </dxf>
    <dxf>
      <font>
        <color auto="1"/>
      </font>
      <fill>
        <patternFill>
          <bgColor theme="6" tint="0.59996337778862885"/>
        </patternFill>
      </fill>
    </dxf>
    <dxf>
      <font>
        <color auto="1"/>
      </font>
      <fill>
        <patternFill>
          <bgColor theme="5" tint="0.59996337778862885"/>
        </patternFill>
      </fill>
    </dxf>
    <dxf>
      <font>
        <color auto="1"/>
      </font>
      <fill>
        <patternFill>
          <bgColor theme="0" tint="-0.14996795556505021"/>
        </patternFill>
      </fill>
    </dxf>
    <dxf>
      <font>
        <color auto="1"/>
      </font>
      <fill>
        <patternFill>
          <bgColor rgb="FF00B050"/>
        </patternFill>
      </fill>
    </dxf>
    <dxf>
      <font>
        <color auto="1"/>
      </font>
      <fill>
        <patternFill>
          <bgColor rgb="FF92D050"/>
        </patternFill>
      </fill>
    </dxf>
    <dxf>
      <fill>
        <patternFill>
          <bgColor theme="6" tint="0.59996337778862885"/>
        </patternFill>
      </fill>
    </dxf>
    <dxf>
      <fill>
        <patternFill>
          <bgColor rgb="FFFFFF99"/>
        </patternFill>
      </fill>
    </dxf>
    <dxf>
      <font>
        <color auto="1"/>
      </font>
      <fill>
        <patternFill>
          <bgColor rgb="FF92D050"/>
        </patternFill>
      </fill>
    </dxf>
    <dxf>
      <font>
        <color auto="1"/>
      </font>
      <fill>
        <patternFill>
          <bgColor rgb="FF00B050"/>
        </patternFill>
      </fill>
    </dxf>
    <dxf>
      <font>
        <color auto="1"/>
      </font>
      <fill>
        <patternFill>
          <bgColor theme="0" tint="-0.14996795556505021"/>
        </patternFill>
      </fill>
    </dxf>
    <dxf>
      <fill>
        <patternFill>
          <bgColor theme="6" tint="0.59996337778862885"/>
        </patternFill>
      </fill>
    </dxf>
    <dxf>
      <fill>
        <patternFill>
          <bgColor rgb="FFFFFF99"/>
        </patternFill>
      </fill>
    </dxf>
    <dxf>
      <font>
        <color auto="1"/>
      </font>
      <fill>
        <patternFill>
          <bgColor theme="0" tint="-0.14996795556505021"/>
        </patternFill>
      </fill>
    </dxf>
    <dxf>
      <fill>
        <patternFill>
          <bgColor rgb="FFFFFF99"/>
        </patternFill>
      </fill>
    </dxf>
    <dxf>
      <fill>
        <patternFill>
          <bgColor theme="6" tint="0.59996337778862885"/>
        </patternFill>
      </fill>
    </dxf>
    <dxf>
      <font>
        <color auto="1"/>
      </font>
      <fill>
        <patternFill>
          <bgColor rgb="FF00B050"/>
        </patternFill>
      </fill>
    </dxf>
    <dxf>
      <font>
        <color auto="1"/>
      </font>
      <fill>
        <patternFill>
          <bgColor rgb="FF92D050"/>
        </patternFill>
      </fill>
    </dxf>
    <dxf>
      <fill>
        <patternFill>
          <bgColor rgb="FFFFFF99"/>
        </patternFill>
      </fill>
    </dxf>
    <dxf>
      <fill>
        <patternFill>
          <bgColor theme="6" tint="0.59996337778862885"/>
        </patternFill>
      </fill>
    </dxf>
    <dxf>
      <font>
        <color auto="1"/>
      </font>
      <fill>
        <patternFill>
          <bgColor rgb="FF92D050"/>
        </patternFill>
      </fill>
    </dxf>
    <dxf>
      <font>
        <color auto="1"/>
      </font>
      <fill>
        <patternFill>
          <bgColor rgb="FF00B050"/>
        </patternFill>
      </fill>
    </dxf>
    <dxf>
      <font>
        <color auto="1"/>
      </font>
      <fill>
        <patternFill>
          <bgColor theme="0" tint="-0.14996795556505021"/>
        </patternFill>
      </fill>
    </dxf>
    <dxf>
      <fill>
        <patternFill>
          <bgColor rgb="FFFFFF99"/>
        </patternFill>
      </fill>
    </dxf>
    <dxf>
      <fill>
        <patternFill>
          <bgColor theme="6" tint="0.59996337778862885"/>
        </patternFill>
      </fill>
    </dxf>
    <dxf>
      <font>
        <color auto="1"/>
      </font>
      <fill>
        <patternFill>
          <bgColor rgb="FF92D050"/>
        </patternFill>
      </fill>
    </dxf>
    <dxf>
      <font>
        <color auto="1"/>
      </font>
      <fill>
        <patternFill>
          <bgColor rgb="FF00B050"/>
        </patternFill>
      </fill>
    </dxf>
    <dxf>
      <font>
        <color auto="1"/>
      </font>
      <fill>
        <patternFill>
          <bgColor theme="0" tint="-0.14996795556505021"/>
        </patternFill>
      </fill>
    </dxf>
    <dxf>
      <font>
        <color auto="1"/>
      </font>
      <fill>
        <patternFill>
          <bgColor theme="0" tint="-0.14996795556505021"/>
        </patternFill>
      </fill>
    </dxf>
    <dxf>
      <font>
        <color auto="1"/>
      </font>
      <fill>
        <patternFill>
          <bgColor rgb="FF00B050"/>
        </patternFill>
      </fill>
    </dxf>
    <dxf>
      <font>
        <color auto="1"/>
      </font>
      <fill>
        <patternFill>
          <bgColor rgb="FF92D050"/>
        </patternFill>
      </fill>
    </dxf>
    <dxf>
      <fill>
        <patternFill>
          <bgColor rgb="FFFFFF99"/>
        </patternFill>
      </fill>
    </dxf>
    <dxf>
      <fill>
        <patternFill>
          <bgColor theme="6" tint="0.59996337778862885"/>
        </patternFill>
      </fill>
    </dxf>
    <dxf>
      <fill>
        <patternFill>
          <bgColor theme="6" tint="0.59996337778862885"/>
        </patternFill>
      </fill>
    </dxf>
    <dxf>
      <fill>
        <patternFill>
          <bgColor rgb="FFFFFF99"/>
        </patternFill>
      </fill>
    </dxf>
    <dxf>
      <font>
        <color auto="1"/>
      </font>
      <fill>
        <patternFill>
          <bgColor rgb="FF92D050"/>
        </patternFill>
      </fill>
    </dxf>
    <dxf>
      <font>
        <color auto="1"/>
      </font>
      <fill>
        <patternFill>
          <bgColor rgb="FF00B050"/>
        </patternFill>
      </fill>
    </dxf>
    <dxf>
      <font>
        <color auto="1"/>
      </font>
      <fill>
        <patternFill>
          <bgColor theme="0" tint="-0.14996795556505021"/>
        </patternFill>
      </fill>
    </dxf>
    <dxf>
      <fill>
        <patternFill>
          <bgColor rgb="FFFFFF99"/>
        </patternFill>
      </fill>
    </dxf>
    <dxf>
      <fill>
        <patternFill>
          <bgColor theme="6" tint="0.59996337778862885"/>
        </patternFill>
      </fill>
    </dxf>
    <dxf>
      <font>
        <color auto="1"/>
      </font>
      <fill>
        <patternFill>
          <bgColor theme="0" tint="-0.14996795556505021"/>
        </patternFill>
      </fill>
    </dxf>
    <dxf>
      <font>
        <color auto="1"/>
      </font>
      <fill>
        <patternFill>
          <bgColor rgb="FF00B050"/>
        </patternFill>
      </fill>
    </dxf>
    <dxf>
      <font>
        <color auto="1"/>
      </font>
      <fill>
        <patternFill>
          <bgColor rgb="FF92D050"/>
        </patternFill>
      </fill>
    </dxf>
    <dxf>
      <fill>
        <patternFill>
          <bgColor rgb="FFFFFF99"/>
        </patternFill>
      </fill>
    </dxf>
    <dxf>
      <font>
        <color auto="1"/>
      </font>
      <fill>
        <patternFill>
          <bgColor theme="0" tint="-0.14996795556505021"/>
        </patternFill>
      </fill>
    </dxf>
    <dxf>
      <font>
        <color auto="1"/>
      </font>
      <fill>
        <patternFill>
          <bgColor rgb="FF00B050"/>
        </patternFill>
      </fill>
    </dxf>
    <dxf>
      <font>
        <color auto="1"/>
      </font>
      <fill>
        <patternFill>
          <bgColor rgb="FF92D050"/>
        </patternFill>
      </fill>
    </dxf>
    <dxf>
      <fill>
        <patternFill>
          <bgColor theme="6" tint="0.59996337778862885"/>
        </patternFill>
      </fill>
    </dxf>
    <dxf>
      <font>
        <color auto="1"/>
      </font>
      <fill>
        <patternFill>
          <bgColor rgb="FF92D050"/>
        </patternFill>
      </fill>
    </dxf>
    <dxf>
      <font>
        <color auto="1"/>
      </font>
      <fill>
        <patternFill>
          <bgColor theme="0" tint="-0.14996795556505021"/>
        </patternFill>
      </fill>
    </dxf>
    <dxf>
      <font>
        <color auto="1"/>
      </font>
      <fill>
        <patternFill>
          <bgColor rgb="FF00B050"/>
        </patternFill>
      </fill>
    </dxf>
    <dxf>
      <fill>
        <patternFill>
          <bgColor theme="6" tint="0.59996337778862885"/>
        </patternFill>
      </fill>
    </dxf>
    <dxf>
      <fill>
        <patternFill>
          <bgColor rgb="FFFFFF99"/>
        </patternFill>
      </fill>
    </dxf>
    <dxf>
      <fill>
        <patternFill>
          <bgColor theme="6" tint="0.59996337778862885"/>
        </patternFill>
      </fill>
    </dxf>
    <dxf>
      <font>
        <color auto="1"/>
      </font>
      <fill>
        <patternFill>
          <bgColor theme="0" tint="-0.14996795556505021"/>
        </patternFill>
      </fill>
    </dxf>
    <dxf>
      <font>
        <color auto="1"/>
      </font>
      <fill>
        <patternFill>
          <bgColor rgb="FF00B050"/>
        </patternFill>
      </fill>
    </dxf>
    <dxf>
      <fill>
        <patternFill>
          <bgColor rgb="FFFFFF99"/>
        </patternFill>
      </fill>
    </dxf>
    <dxf>
      <font>
        <color auto="1"/>
      </font>
      <fill>
        <patternFill>
          <bgColor rgb="FF92D050"/>
        </patternFill>
      </fill>
    </dxf>
    <dxf>
      <fill>
        <patternFill>
          <bgColor rgb="FFFFFF99"/>
        </patternFill>
      </fill>
    </dxf>
    <dxf>
      <fill>
        <patternFill>
          <bgColor theme="6" tint="0.59996337778862885"/>
        </patternFill>
      </fill>
    </dxf>
    <dxf>
      <font>
        <color auto="1"/>
      </font>
      <fill>
        <patternFill>
          <bgColor rgb="FF00B050"/>
        </patternFill>
      </fill>
    </dxf>
    <dxf>
      <font>
        <color auto="1"/>
      </font>
      <fill>
        <patternFill>
          <bgColor rgb="FF92D050"/>
        </patternFill>
      </fill>
    </dxf>
    <dxf>
      <font>
        <color auto="1"/>
      </font>
      <fill>
        <patternFill>
          <bgColor theme="0" tint="-0.14996795556505021"/>
        </patternFill>
      </fill>
    </dxf>
    <dxf>
      <font>
        <color auto="1"/>
      </font>
      <fill>
        <patternFill>
          <bgColor rgb="FF92D050"/>
        </patternFill>
      </fill>
    </dxf>
    <dxf>
      <font>
        <color auto="1"/>
      </font>
      <fill>
        <patternFill>
          <bgColor theme="0" tint="-0.14996795556505021"/>
        </patternFill>
      </fill>
    </dxf>
    <dxf>
      <font>
        <color auto="1"/>
      </font>
      <fill>
        <patternFill>
          <bgColor rgb="FF00B050"/>
        </patternFill>
      </fill>
    </dxf>
    <dxf>
      <fill>
        <patternFill>
          <bgColor rgb="FFFFFF99"/>
        </patternFill>
      </fill>
    </dxf>
    <dxf>
      <fill>
        <patternFill>
          <bgColor theme="6" tint="0.59996337778862885"/>
        </patternFill>
      </fill>
    </dxf>
    <dxf>
      <font>
        <color auto="1"/>
      </font>
      <fill>
        <patternFill>
          <bgColor theme="0" tint="-0.14996795556505021"/>
        </patternFill>
      </fill>
    </dxf>
    <dxf>
      <font>
        <color auto="1"/>
      </font>
      <fill>
        <patternFill>
          <bgColor rgb="FF00B050"/>
        </patternFill>
      </fill>
    </dxf>
    <dxf>
      <font>
        <color auto="1"/>
      </font>
      <fill>
        <patternFill>
          <bgColor rgb="FF92D050"/>
        </patternFill>
      </fill>
    </dxf>
    <dxf>
      <fill>
        <patternFill>
          <bgColor theme="6" tint="0.59996337778862885"/>
        </patternFill>
      </fill>
    </dxf>
    <dxf>
      <fill>
        <patternFill>
          <bgColor rgb="FFFFFF99"/>
        </patternFill>
      </fill>
    </dxf>
    <dxf>
      <font>
        <color auto="1"/>
      </font>
      <fill>
        <patternFill>
          <bgColor theme="0" tint="-0.14996795556505021"/>
        </patternFill>
      </fill>
    </dxf>
    <dxf>
      <font>
        <color auto="1"/>
      </font>
      <fill>
        <patternFill>
          <bgColor rgb="FF00B050"/>
        </patternFill>
      </fill>
    </dxf>
    <dxf>
      <font>
        <color auto="1"/>
      </font>
      <fill>
        <patternFill>
          <bgColor rgb="FF92D050"/>
        </patternFill>
      </fill>
    </dxf>
    <dxf>
      <fill>
        <patternFill>
          <bgColor theme="6" tint="0.59996337778862885"/>
        </patternFill>
      </fill>
    </dxf>
    <dxf>
      <fill>
        <patternFill>
          <bgColor rgb="FFFFFF99"/>
        </patternFill>
      </fill>
    </dxf>
    <dxf>
      <fill>
        <patternFill>
          <bgColor theme="0" tint="-4.9989318521683403E-2"/>
        </patternFill>
      </fill>
    </dxf>
    <dxf>
      <fill>
        <patternFill patternType="none">
          <bgColor auto="1"/>
        </patternFill>
      </fill>
    </dxf>
    <dxf>
      <fill>
        <patternFill>
          <bgColor theme="0" tint="-4.9989318521683403E-2"/>
        </patternFill>
      </fill>
    </dxf>
  </dxfs>
  <tableStyles count="2" defaultTableStyle="TableStyleMedium2" defaultPivotStyle="PivotStyleLight16">
    <tableStyle name="Table Style 1" pivot="0" count="2" xr9:uid="{00000000-0011-0000-FFFF-FFFF00000000}">
      <tableStyleElement type="firstRowStripe" dxfId="253"/>
      <tableStyleElement type="secondRowStripe" dxfId="252"/>
    </tableStyle>
    <tableStyle name="Table Style 2" pivot="0" count="1" xr9:uid="{00000000-0011-0000-FFFF-FFFF01000000}">
      <tableStyleElement type="firstRowStripe" dxfId="251"/>
    </tableStyle>
  </tableStyles>
  <colors>
    <mruColors>
      <color rgb="FF1F497D"/>
      <color rgb="FF938953"/>
      <color rgb="FF5BAADB"/>
      <color rgb="FFF0D499"/>
      <color rgb="FFA5A8D5"/>
      <color rgb="FF85BF9B"/>
      <color rgb="FFFCD51B"/>
      <color rgb="FF71CCD2"/>
      <color rgb="FFEEA2C7"/>
      <color rgb="FF3184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800" b="1" i="0" u="none" strike="noStrike" kern="1200" cap="all" spc="150" baseline="0">
                <a:solidFill>
                  <a:sysClr val="windowText" lastClr="000000"/>
                </a:solidFill>
                <a:latin typeface="Arial" panose="020B0604020202020204" pitchFamily="34" charset="0"/>
                <a:ea typeface="+mn-ea"/>
                <a:cs typeface="Arial" panose="020B0604020202020204" pitchFamily="34" charset="0"/>
              </a:defRPr>
            </a:pPr>
            <a:r>
              <a:rPr lang="en-GB" b="1">
                <a:solidFill>
                  <a:sysClr val="windowText" lastClr="000000"/>
                </a:solidFill>
                <a:latin typeface="Arial" panose="020B0604020202020204" pitchFamily="34" charset="0"/>
                <a:cs typeface="Arial" panose="020B0604020202020204" pitchFamily="34" charset="0"/>
              </a:rPr>
              <a:t>Summary of Completion</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37363694145683241"/>
          <c:y val="0.21029121026604586"/>
          <c:w val="0.25464410072589477"/>
          <c:h val="0.72528080897762814"/>
        </c:manualLayout>
      </c:layout>
      <c:radarChart>
        <c:radarStyle val="marker"/>
        <c:varyColors val="0"/>
        <c:ser>
          <c:idx val="0"/>
          <c:order val="0"/>
          <c:spPr>
            <a:ln w="25400" cap="rnd" cmpd="sng" algn="ctr">
              <a:solidFill>
                <a:schemeClr val="dk1">
                  <a:tint val="88500"/>
                </a:schemeClr>
              </a:solidFill>
              <a:prstDash val="sysDot"/>
              <a:round/>
            </a:ln>
            <a:effectLst/>
          </c:spPr>
          <c:marker>
            <c:symbol val="none"/>
          </c:marker>
          <c:cat>
            <c:strRef>
              <c:f>'Completion Summary'!$C$4:$C$11</c:f>
              <c:strCache>
                <c:ptCount val="8"/>
                <c:pt idx="0">
                  <c:v>W1.  Healthy Places - Total Wellbeing</c:v>
                </c:pt>
                <c:pt idx="1">
                  <c:v>W2. Indoor Environmental Quality</c:v>
                </c:pt>
                <c:pt idx="2">
                  <c:v>CE1. Circular Design and Construction</c:v>
                </c:pt>
                <c:pt idx="3">
                  <c:v>CC1. Operational Emissions</c:v>
                </c:pt>
                <c:pt idx="4">
                  <c:v>CC2. Embodied Carbon</c:v>
                </c:pt>
                <c:pt idx="5">
                  <c:v>CC3. Water Consumption</c:v>
                </c:pt>
                <c:pt idx="6">
                  <c:v>CC4. Environmental Security</c:v>
                </c:pt>
                <c:pt idx="7">
                  <c:v>CC5. Active Travel and Sustainable Transport</c:v>
                </c:pt>
              </c:strCache>
            </c:strRef>
          </c:cat>
          <c:val>
            <c:numRef>
              <c:f>'Completion Summary'!$D$4:$D$11</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F388-4BE2-9B40-C3600BB1A4FE}"/>
            </c:ext>
          </c:extLst>
        </c:ser>
        <c:dLbls>
          <c:showLegendKey val="0"/>
          <c:showVal val="0"/>
          <c:showCatName val="0"/>
          <c:showSerName val="0"/>
          <c:showPercent val="0"/>
          <c:showBubbleSize val="0"/>
        </c:dLbls>
        <c:axId val="524741336"/>
        <c:axId val="524739696"/>
      </c:radarChart>
      <c:catAx>
        <c:axId val="524741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24739696"/>
        <c:crosses val="autoZero"/>
        <c:auto val="1"/>
        <c:lblAlgn val="ctr"/>
        <c:lblOffset val="100"/>
        <c:noMultiLvlLbl val="0"/>
      </c:catAx>
      <c:valAx>
        <c:axId val="52473969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24741336"/>
        <c:crosses val="autoZero"/>
        <c:crossBetween val="between"/>
        <c:majorUnit val="0.2"/>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rgbClr val="C00000"/>
              </a:solidFill>
            </a:defRPr>
          </a:pPr>
          <a:endParaRPr lang="en-US"/>
        </a:p>
      </c:txPr>
    </c:title>
    <c:autoTitleDeleted val="0"/>
    <c:plotArea>
      <c:layout/>
      <c:radarChart>
        <c:radarStyle val="marker"/>
        <c:varyColors val="0"/>
        <c:ser>
          <c:idx val="0"/>
          <c:order val="0"/>
          <c:tx>
            <c:strRef>
              <c:f>'Graphs and Scoring'!$A$3</c:f>
              <c:strCache>
                <c:ptCount val="1"/>
                <c:pt idx="0">
                  <c:v>Climate Change</c:v>
                </c:pt>
              </c:strCache>
            </c:strRef>
          </c:tx>
          <c:spPr>
            <a:ln>
              <a:solidFill>
                <a:schemeClr val="accent2"/>
              </a:solidFill>
            </a:ln>
          </c:spPr>
          <c:marker>
            <c:spPr>
              <a:solidFill>
                <a:schemeClr val="accent2"/>
              </a:solidFill>
              <a:ln>
                <a:solidFill>
                  <a:schemeClr val="accent2"/>
                </a:solidFill>
              </a:ln>
            </c:spPr>
          </c:marker>
          <c:cat>
            <c:strRef>
              <c:f>'Graphs and Scoring'!$A$4:$A$8</c:f>
              <c:strCache>
                <c:ptCount val="5"/>
                <c:pt idx="0">
                  <c:v>CC1. Operational Emissions</c:v>
                </c:pt>
                <c:pt idx="1">
                  <c:v>CC2. Embodied Carbon</c:v>
                </c:pt>
                <c:pt idx="2">
                  <c:v>CC3. Water Consumption</c:v>
                </c:pt>
                <c:pt idx="3">
                  <c:v>CC4. Environmental Security</c:v>
                </c:pt>
                <c:pt idx="4">
                  <c:v>CC5. Active Travel and Sustainable Transport</c:v>
                </c:pt>
              </c:strCache>
            </c:strRef>
          </c:cat>
          <c:val>
            <c:numRef>
              <c:f>'Graphs and Scoring'!$B$4:$B$8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2C15-40A3-A937-F8FDF31FBB54}"/>
            </c:ext>
          </c:extLst>
        </c:ser>
        <c:dLbls>
          <c:showLegendKey val="0"/>
          <c:showVal val="0"/>
          <c:showCatName val="0"/>
          <c:showSerName val="0"/>
          <c:showPercent val="0"/>
          <c:showBubbleSize val="0"/>
        </c:dLbls>
        <c:axId val="92613248"/>
        <c:axId val="92627712"/>
      </c:radarChart>
      <c:catAx>
        <c:axId val="92613248"/>
        <c:scaling>
          <c:orientation val="minMax"/>
        </c:scaling>
        <c:delete val="0"/>
        <c:axPos val="b"/>
        <c:majorGridlines/>
        <c:numFmt formatCode="General" sourceLinked="0"/>
        <c:majorTickMark val="out"/>
        <c:minorTickMark val="none"/>
        <c:tickLblPos val="nextTo"/>
        <c:txPr>
          <a:bodyPr/>
          <a:lstStyle/>
          <a:p>
            <a:pPr>
              <a:defRPr>
                <a:solidFill>
                  <a:srgbClr val="C00000"/>
                </a:solidFill>
              </a:defRPr>
            </a:pPr>
            <a:endParaRPr lang="en-US"/>
          </a:p>
        </c:txPr>
        <c:crossAx val="92627712"/>
        <c:crosses val="autoZero"/>
        <c:auto val="1"/>
        <c:lblAlgn val="ctr"/>
        <c:lblOffset val="100"/>
        <c:noMultiLvlLbl val="0"/>
      </c:catAx>
      <c:valAx>
        <c:axId val="92627712"/>
        <c:scaling>
          <c:orientation val="minMax"/>
          <c:max val="1"/>
          <c:min val="0"/>
        </c:scaling>
        <c:delete val="0"/>
        <c:axPos val="l"/>
        <c:majorGridlines/>
        <c:numFmt formatCode="0%" sourceLinked="1"/>
        <c:majorTickMark val="cross"/>
        <c:minorTickMark val="none"/>
        <c:tickLblPos val="nextTo"/>
        <c:txPr>
          <a:bodyPr/>
          <a:lstStyle/>
          <a:p>
            <a:pPr>
              <a:defRPr>
                <a:solidFill>
                  <a:srgbClr val="C00000"/>
                </a:solidFill>
              </a:defRPr>
            </a:pPr>
            <a:endParaRPr lang="en-US"/>
          </a:p>
        </c:txPr>
        <c:crossAx val="92613248"/>
        <c:crosses val="autoZero"/>
        <c:crossBetween val="between"/>
      </c:valAx>
      <c:spPr>
        <a:solidFill>
          <a:schemeClr val="accent2">
            <a:lumMod val="20000"/>
            <a:lumOff val="80000"/>
          </a:schemeClr>
        </a:solidFill>
      </c:spPr>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rgbClr val="002060"/>
              </a:solidFill>
            </a:defRPr>
          </a:pPr>
          <a:endParaRPr lang="en-US"/>
        </a:p>
      </c:txPr>
    </c:title>
    <c:autoTitleDeleted val="0"/>
    <c:plotArea>
      <c:layout/>
      <c:radarChart>
        <c:radarStyle val="marker"/>
        <c:varyColors val="0"/>
        <c:ser>
          <c:idx val="0"/>
          <c:order val="0"/>
          <c:tx>
            <c:strRef>
              <c:f>'Graphs and Scoring'!$H$3</c:f>
              <c:strCache>
                <c:ptCount val="1"/>
                <c:pt idx="0">
                  <c:v>Circularity</c:v>
                </c:pt>
              </c:strCache>
            </c:strRef>
          </c:tx>
          <c:spPr>
            <a:ln>
              <a:solidFill>
                <a:srgbClr val="002060"/>
              </a:solidFill>
            </a:ln>
          </c:spPr>
          <c:marker>
            <c:spPr>
              <a:ln>
                <a:solidFill>
                  <a:srgbClr val="002060"/>
                </a:solidFill>
              </a:ln>
            </c:spPr>
          </c:marker>
          <c:cat>
            <c:strRef>
              <c:f>'Graphs and Scoring'!$H$4:$H$8</c:f>
              <c:strCache>
                <c:ptCount val="5"/>
                <c:pt idx="0">
                  <c:v>CE1. Circular Design and Construction</c:v>
                </c:pt>
                <c:pt idx="1">
                  <c:v>#REF!</c:v>
                </c:pt>
                <c:pt idx="2">
                  <c:v>#REF!</c:v>
                </c:pt>
                <c:pt idx="3">
                  <c:v>#REF!</c:v>
                </c:pt>
                <c:pt idx="4">
                  <c:v>#REF!</c:v>
                </c:pt>
              </c:strCache>
            </c:strRef>
          </c:cat>
          <c:val>
            <c:numRef>
              <c:f>'Graphs and Scoring'!$I$4:$I$8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FF9B-44E8-B146-765070CA3752}"/>
            </c:ext>
          </c:extLst>
        </c:ser>
        <c:dLbls>
          <c:showLegendKey val="0"/>
          <c:showVal val="0"/>
          <c:showCatName val="0"/>
          <c:showSerName val="0"/>
          <c:showPercent val="0"/>
          <c:showBubbleSize val="0"/>
        </c:dLbls>
        <c:axId val="92660096"/>
        <c:axId val="92662016"/>
      </c:radarChart>
      <c:catAx>
        <c:axId val="92660096"/>
        <c:scaling>
          <c:orientation val="minMax"/>
        </c:scaling>
        <c:delete val="0"/>
        <c:axPos val="b"/>
        <c:majorGridlines/>
        <c:numFmt formatCode="General" sourceLinked="0"/>
        <c:majorTickMark val="out"/>
        <c:minorTickMark val="none"/>
        <c:tickLblPos val="nextTo"/>
        <c:txPr>
          <a:bodyPr/>
          <a:lstStyle/>
          <a:p>
            <a:pPr>
              <a:defRPr>
                <a:solidFill>
                  <a:srgbClr val="002060"/>
                </a:solidFill>
              </a:defRPr>
            </a:pPr>
            <a:endParaRPr lang="en-US"/>
          </a:p>
        </c:txPr>
        <c:crossAx val="92662016"/>
        <c:crosses val="autoZero"/>
        <c:auto val="1"/>
        <c:lblAlgn val="ctr"/>
        <c:lblOffset val="100"/>
        <c:noMultiLvlLbl val="0"/>
      </c:catAx>
      <c:valAx>
        <c:axId val="92662016"/>
        <c:scaling>
          <c:orientation val="minMax"/>
          <c:max val="1"/>
          <c:min val="0"/>
        </c:scaling>
        <c:delete val="0"/>
        <c:axPos val="l"/>
        <c:majorGridlines/>
        <c:numFmt formatCode="0%" sourceLinked="1"/>
        <c:majorTickMark val="cross"/>
        <c:minorTickMark val="none"/>
        <c:tickLblPos val="nextTo"/>
        <c:txPr>
          <a:bodyPr/>
          <a:lstStyle/>
          <a:p>
            <a:pPr>
              <a:defRPr>
                <a:solidFill>
                  <a:srgbClr val="002060"/>
                </a:solidFill>
              </a:defRPr>
            </a:pPr>
            <a:endParaRPr lang="en-US"/>
          </a:p>
        </c:txPr>
        <c:crossAx val="92660096"/>
        <c:crosses val="autoZero"/>
        <c:crossBetween val="between"/>
      </c:valAx>
      <c:spPr>
        <a:solidFill>
          <a:schemeClr val="accent4">
            <a:lumMod val="20000"/>
            <a:lumOff val="80000"/>
          </a:schemeClr>
        </a:solidFill>
      </c:spPr>
    </c:plotArea>
    <c:legend>
      <c:legendPos val="r"/>
      <c:overlay val="0"/>
      <c:txPr>
        <a:bodyPr/>
        <a:lstStyle/>
        <a:p>
          <a:pPr>
            <a:defRPr>
              <a:solidFill>
                <a:srgbClr val="002060"/>
              </a:solidFill>
            </a:defRPr>
          </a:pPr>
          <a:endParaRPr lang="en-US"/>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rgbClr val="00B0F0"/>
              </a:solidFill>
            </a:defRPr>
          </a:pPr>
          <a:endParaRPr lang="en-US"/>
        </a:p>
      </c:txPr>
    </c:title>
    <c:autoTitleDeleted val="0"/>
    <c:plotArea>
      <c:layout/>
      <c:radarChart>
        <c:radarStyle val="marker"/>
        <c:varyColors val="0"/>
        <c:ser>
          <c:idx val="0"/>
          <c:order val="0"/>
          <c:tx>
            <c:strRef>
              <c:f>'Graphs and Scoring'!$O$3</c:f>
              <c:strCache>
                <c:ptCount val="1"/>
                <c:pt idx="0">
                  <c:v>Wellbeing</c:v>
                </c:pt>
              </c:strCache>
            </c:strRef>
          </c:tx>
          <c:spPr>
            <a:ln>
              <a:solidFill>
                <a:srgbClr val="00B0F0"/>
              </a:solidFill>
            </a:ln>
          </c:spPr>
          <c:marker>
            <c:spPr>
              <a:solidFill>
                <a:schemeClr val="tx2"/>
              </a:solidFill>
              <a:ln>
                <a:solidFill>
                  <a:srgbClr val="00B0F0"/>
                </a:solidFill>
              </a:ln>
            </c:spPr>
          </c:marker>
          <c:cat>
            <c:strRef>
              <c:f>'Graphs and Scoring'!$O$4:$O$8</c:f>
              <c:strCache>
                <c:ptCount val="5"/>
                <c:pt idx="0">
                  <c:v>W1.  Healthy Places - Total Wellbeing</c:v>
                </c:pt>
                <c:pt idx="1">
                  <c:v>W2. Indoor Environmental Quality</c:v>
                </c:pt>
                <c:pt idx="2">
                  <c:v>#REF!</c:v>
                </c:pt>
                <c:pt idx="3">
                  <c:v>#REF!</c:v>
                </c:pt>
                <c:pt idx="4">
                  <c:v>#REF!</c:v>
                </c:pt>
              </c:strCache>
            </c:strRef>
          </c:cat>
          <c:val>
            <c:numRef>
              <c:f>'Graphs and Scoring'!$P$4:$P$8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D125-42F5-972D-460D18BF14E2}"/>
            </c:ext>
          </c:extLst>
        </c:ser>
        <c:dLbls>
          <c:showLegendKey val="0"/>
          <c:showVal val="0"/>
          <c:showCatName val="0"/>
          <c:showSerName val="0"/>
          <c:showPercent val="0"/>
          <c:showBubbleSize val="0"/>
        </c:dLbls>
        <c:axId val="95299456"/>
        <c:axId val="95313920"/>
      </c:radarChart>
      <c:catAx>
        <c:axId val="95299456"/>
        <c:scaling>
          <c:orientation val="minMax"/>
        </c:scaling>
        <c:delete val="0"/>
        <c:axPos val="b"/>
        <c:majorGridlines/>
        <c:numFmt formatCode="General" sourceLinked="0"/>
        <c:majorTickMark val="out"/>
        <c:minorTickMark val="none"/>
        <c:tickLblPos val="nextTo"/>
        <c:txPr>
          <a:bodyPr/>
          <a:lstStyle/>
          <a:p>
            <a:pPr>
              <a:defRPr>
                <a:solidFill>
                  <a:srgbClr val="00B0F0"/>
                </a:solidFill>
              </a:defRPr>
            </a:pPr>
            <a:endParaRPr lang="en-US"/>
          </a:p>
        </c:txPr>
        <c:crossAx val="95313920"/>
        <c:crosses val="autoZero"/>
        <c:auto val="1"/>
        <c:lblAlgn val="ctr"/>
        <c:lblOffset val="100"/>
        <c:noMultiLvlLbl val="0"/>
      </c:catAx>
      <c:valAx>
        <c:axId val="95313920"/>
        <c:scaling>
          <c:orientation val="minMax"/>
          <c:max val="1"/>
          <c:min val="0"/>
        </c:scaling>
        <c:delete val="0"/>
        <c:axPos val="l"/>
        <c:majorGridlines/>
        <c:numFmt formatCode="0%" sourceLinked="1"/>
        <c:majorTickMark val="cross"/>
        <c:minorTickMark val="none"/>
        <c:tickLblPos val="nextTo"/>
        <c:txPr>
          <a:bodyPr/>
          <a:lstStyle/>
          <a:p>
            <a:pPr>
              <a:defRPr>
                <a:solidFill>
                  <a:srgbClr val="00B0F0"/>
                </a:solidFill>
              </a:defRPr>
            </a:pPr>
            <a:endParaRPr lang="en-US"/>
          </a:p>
        </c:txPr>
        <c:crossAx val="95299456"/>
        <c:crosses val="autoZero"/>
        <c:crossBetween val="between"/>
      </c:valAx>
      <c:spPr>
        <a:solidFill>
          <a:schemeClr val="tx2">
            <a:lumMod val="20000"/>
            <a:lumOff val="80000"/>
          </a:schemeClr>
        </a:solidFill>
      </c:spPr>
    </c:plotArea>
    <c:legend>
      <c:legendPos val="r"/>
      <c:overlay val="0"/>
      <c:txPr>
        <a:bodyPr/>
        <a:lstStyle/>
        <a:p>
          <a:pPr>
            <a:defRPr>
              <a:solidFill>
                <a:srgbClr val="00B0F0"/>
              </a:solidFill>
            </a:defRPr>
          </a:pPr>
          <a:endParaRPr lang="en-US"/>
        </a:p>
      </c:txPr>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8.png"/><Relationship Id="rId7" Type="http://schemas.openxmlformats.org/officeDocument/2006/relationships/image" Target="../media/image4.png"/><Relationship Id="rId2" Type="http://schemas.openxmlformats.org/officeDocument/2006/relationships/image" Target="../media/image7.png"/><Relationship Id="rId1" Type="http://schemas.openxmlformats.org/officeDocument/2006/relationships/image" Target="../media/image9.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 Id="rId9" Type="http://schemas.openxmlformats.org/officeDocument/2006/relationships/image" Target="../media/image6.png"/></Relationships>
</file>

<file path=xl/drawings/_rels/drawing9.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8.png"/><Relationship Id="rId7" Type="http://schemas.openxmlformats.org/officeDocument/2006/relationships/image" Target="../media/image4.png"/><Relationship Id="rId2" Type="http://schemas.openxmlformats.org/officeDocument/2006/relationships/image" Target="../media/image7.png"/><Relationship Id="rId1" Type="http://schemas.openxmlformats.org/officeDocument/2006/relationships/image" Target="../media/image9.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 Id="rId9"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2</xdr:col>
      <xdr:colOff>1629310</xdr:colOff>
      <xdr:row>10</xdr:row>
      <xdr:rowOff>1214596</xdr:rowOff>
    </xdr:from>
    <xdr:ext cx="13991689" cy="1595117"/>
    <xdr:sp macro="" textlink="">
      <xdr:nvSpPr>
        <xdr:cNvPr id="3" name="Rectangle 2">
          <a:extLst>
            <a:ext uri="{FF2B5EF4-FFF2-40B4-BE49-F238E27FC236}">
              <a16:creationId xmlns:a16="http://schemas.microsoft.com/office/drawing/2014/main" id="{048D4DF4-F479-F8A6-9C7A-25A6B5462268}"/>
            </a:ext>
          </a:extLst>
        </xdr:cNvPr>
        <xdr:cNvSpPr/>
      </xdr:nvSpPr>
      <xdr:spPr>
        <a:xfrm rot="20355900">
          <a:off x="5605998" y="7096284"/>
          <a:ext cx="13991689" cy="1595117"/>
        </a:xfrm>
        <a:prstGeom prst="rect">
          <a:avLst/>
        </a:prstGeom>
        <a:noFill/>
      </xdr:spPr>
      <xdr:txBody>
        <a:bodyPr wrap="square" lIns="91440" tIns="45720" rIns="91440" bIns="45720">
          <a:spAutoFit/>
        </a:bodyPr>
        <a:lstStyle/>
        <a:p>
          <a:pPr algn="ctr"/>
          <a:r>
            <a:rPr lang="en-US" sz="9600" b="0" cap="none" spc="0">
              <a:ln w="0"/>
              <a:solidFill>
                <a:schemeClr val="tx1"/>
              </a:solidFill>
              <a:effectLst>
                <a:outerShdw blurRad="38100" dist="19050" dir="2700000" algn="tl" rotWithShape="0">
                  <a:schemeClr val="dk1">
                    <a:alpha val="40000"/>
                  </a:schemeClr>
                </a:outerShdw>
              </a:effectLst>
            </a:rPr>
            <a:t>Archived August 2025</a:t>
          </a:r>
        </a:p>
      </xdr:txBody>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1</xdr:col>
      <xdr:colOff>1114</xdr:colOff>
      <xdr:row>4</xdr:row>
      <xdr:rowOff>209559</xdr:rowOff>
    </xdr:from>
    <xdr:to>
      <xdr:col>1</xdr:col>
      <xdr:colOff>607869</xdr:colOff>
      <xdr:row>5</xdr:row>
      <xdr:rowOff>2599</xdr:rowOff>
    </xdr:to>
    <xdr:pic>
      <xdr:nvPicPr>
        <xdr:cNvPr id="6" name="Picture 5">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2214" y="7648584"/>
          <a:ext cx="1159205" cy="288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821927</xdr:colOff>
      <xdr:row>4</xdr:row>
      <xdr:rowOff>213488</xdr:rowOff>
    </xdr:from>
    <xdr:to>
      <xdr:col>1</xdr:col>
      <xdr:colOff>822039</xdr:colOff>
      <xdr:row>5</xdr:row>
      <xdr:rowOff>7474</xdr:rowOff>
    </xdr:to>
    <xdr:pic>
      <xdr:nvPicPr>
        <xdr:cNvPr id="7" name="Picture 6">
          <a:extLst>
            <a:ext uri="{FF2B5EF4-FFF2-40B4-BE49-F238E27FC236}">
              <a16:creationId xmlns:a16="http://schemas.microsoft.com/office/drawing/2014/main" id="{00000000-0008-0000-0B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3027" y="7652513"/>
          <a:ext cx="276337" cy="253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11</xdr:row>
      <xdr:rowOff>0</xdr:rowOff>
    </xdr:from>
    <xdr:ext cx="13991689" cy="1595117"/>
    <xdr:sp macro="" textlink="">
      <xdr:nvSpPr>
        <xdr:cNvPr id="2" name="Rectangle 1">
          <a:extLst>
            <a:ext uri="{FF2B5EF4-FFF2-40B4-BE49-F238E27FC236}">
              <a16:creationId xmlns:a16="http://schemas.microsoft.com/office/drawing/2014/main" id="{B3A0E355-E70F-4819-8570-A091DF4AD83F}"/>
            </a:ext>
          </a:extLst>
        </xdr:cNvPr>
        <xdr:cNvSpPr/>
      </xdr:nvSpPr>
      <xdr:spPr>
        <a:xfrm rot="20355900">
          <a:off x="3324225" y="2762250"/>
          <a:ext cx="13991689" cy="1595117"/>
        </a:xfrm>
        <a:prstGeom prst="rect">
          <a:avLst/>
        </a:prstGeom>
        <a:noFill/>
      </xdr:spPr>
      <xdr:txBody>
        <a:bodyPr wrap="square" lIns="91440" tIns="45720" rIns="91440" bIns="45720">
          <a:spAutoFit/>
        </a:bodyPr>
        <a:lstStyle/>
        <a:p>
          <a:pPr algn="ctr"/>
          <a:r>
            <a:rPr lang="en-US" sz="9600" b="0" cap="none" spc="0">
              <a:ln w="0"/>
              <a:solidFill>
                <a:schemeClr val="tx1"/>
              </a:solidFill>
              <a:effectLst>
                <a:outerShdw blurRad="38100" dist="19050" dir="2700000" algn="tl" rotWithShape="0">
                  <a:schemeClr val="dk1">
                    <a:alpha val="40000"/>
                  </a:schemeClr>
                </a:outerShdw>
              </a:effectLst>
            </a:rPr>
            <a:t>Archived August 2025</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720645</xdr:colOff>
      <xdr:row>4</xdr:row>
      <xdr:rowOff>55489</xdr:rowOff>
    </xdr:from>
    <xdr:to>
      <xdr:col>1</xdr:col>
      <xdr:colOff>1293654</xdr:colOff>
      <xdr:row>4</xdr:row>
      <xdr:rowOff>595489</xdr:rowOff>
    </xdr:to>
    <xdr:pic>
      <xdr:nvPicPr>
        <xdr:cNvPr id="2" name="Picture 1" descr="Image showing RIBA plan of work " title="0 Strategic Direction">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16145" y="2595489"/>
          <a:ext cx="573009"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710011</xdr:colOff>
      <xdr:row>12</xdr:row>
      <xdr:rowOff>28803</xdr:rowOff>
    </xdr:from>
    <xdr:to>
      <xdr:col>1</xdr:col>
      <xdr:colOff>1210570</xdr:colOff>
      <xdr:row>12</xdr:row>
      <xdr:rowOff>568803</xdr:rowOff>
    </xdr:to>
    <xdr:pic>
      <xdr:nvPicPr>
        <xdr:cNvPr id="7" name="Picture 6" descr="Image showing RIBA plan of work " title="5 Manufacturing and Construction">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5511" y="15332303"/>
          <a:ext cx="500559"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652905</xdr:colOff>
      <xdr:row>5</xdr:row>
      <xdr:rowOff>42110</xdr:rowOff>
    </xdr:from>
    <xdr:to>
      <xdr:col>1</xdr:col>
      <xdr:colOff>1269196</xdr:colOff>
      <xdr:row>5</xdr:row>
      <xdr:rowOff>582110</xdr:rowOff>
    </xdr:to>
    <xdr:pic>
      <xdr:nvPicPr>
        <xdr:cNvPr id="9" name="Picture 8" descr="Image showing RIBA plan of work " title="1 Preparationand Briefing">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48405" y="4598235"/>
          <a:ext cx="616291"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632909</xdr:colOff>
      <xdr:row>8</xdr:row>
      <xdr:rowOff>31750</xdr:rowOff>
    </xdr:from>
    <xdr:to>
      <xdr:col>1</xdr:col>
      <xdr:colOff>1275303</xdr:colOff>
      <xdr:row>8</xdr:row>
      <xdr:rowOff>571750</xdr:rowOff>
    </xdr:to>
    <xdr:pic>
      <xdr:nvPicPr>
        <xdr:cNvPr id="12" name="Picture 11" descr="Image showing RIBA plan of work " title="3 Spatial Coordination">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28409" y="10048875"/>
          <a:ext cx="642394"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715596</xdr:colOff>
      <xdr:row>6</xdr:row>
      <xdr:rowOff>41521</xdr:rowOff>
    </xdr:from>
    <xdr:to>
      <xdr:col>1</xdr:col>
      <xdr:colOff>1303267</xdr:colOff>
      <xdr:row>6</xdr:row>
      <xdr:rowOff>581521</xdr:rowOff>
    </xdr:to>
    <xdr:pic>
      <xdr:nvPicPr>
        <xdr:cNvPr id="14" name="Picture 13" descr="Image showing RIBA plan of work " title="2 Concept Design">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811096" y="6693146"/>
          <a:ext cx="587671"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676518</xdr:colOff>
      <xdr:row>10</xdr:row>
      <xdr:rowOff>38770</xdr:rowOff>
    </xdr:from>
    <xdr:to>
      <xdr:col>1</xdr:col>
      <xdr:colOff>1277868</xdr:colOff>
      <xdr:row>10</xdr:row>
      <xdr:rowOff>578770</xdr:rowOff>
    </xdr:to>
    <xdr:pic>
      <xdr:nvPicPr>
        <xdr:cNvPr id="16" name="Picture 15" descr="Image showing RIBA plan of work " title="4 Technical Design">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772018" y="12707020"/>
          <a:ext cx="60135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636220</xdr:colOff>
      <xdr:row>13</xdr:row>
      <xdr:rowOff>18316</xdr:rowOff>
    </xdr:from>
    <xdr:to>
      <xdr:col>1</xdr:col>
      <xdr:colOff>1237568</xdr:colOff>
      <xdr:row>13</xdr:row>
      <xdr:rowOff>558316</xdr:rowOff>
    </xdr:to>
    <xdr:pic>
      <xdr:nvPicPr>
        <xdr:cNvPr id="18" name="Picture 17" descr="Image showing RIBA plan of work " title="6 Handover">
          <a:extLst>
            <a:ext uri="{FF2B5EF4-FFF2-40B4-BE49-F238E27FC236}">
              <a16:creationId xmlns:a16="http://schemas.microsoft.com/office/drawing/2014/main" id="{00000000-0008-0000-0700-000012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731720" y="17401441"/>
          <a:ext cx="601348"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582056</xdr:colOff>
      <xdr:row>15</xdr:row>
      <xdr:rowOff>19538</xdr:rowOff>
    </xdr:from>
    <xdr:to>
      <xdr:col>1</xdr:col>
      <xdr:colOff>1169058</xdr:colOff>
      <xdr:row>15</xdr:row>
      <xdr:rowOff>559538</xdr:rowOff>
    </xdr:to>
    <xdr:pic>
      <xdr:nvPicPr>
        <xdr:cNvPr id="20" name="Picture 19" descr="Image showing RIBA plan of work " title="7 User">
          <a:extLst>
            <a:ext uri="{FF2B5EF4-FFF2-40B4-BE49-F238E27FC236}">
              <a16:creationId xmlns:a16="http://schemas.microsoft.com/office/drawing/2014/main" id="{00000000-0008-0000-0700-000014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677556" y="19529913"/>
          <a:ext cx="587002"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19</xdr:col>
      <xdr:colOff>2884715</xdr:colOff>
      <xdr:row>4</xdr:row>
      <xdr:rowOff>1809749</xdr:rowOff>
    </xdr:from>
    <xdr:ext cx="13991689" cy="1595117"/>
    <xdr:sp macro="" textlink="">
      <xdr:nvSpPr>
        <xdr:cNvPr id="3" name="Rectangle 2">
          <a:extLst>
            <a:ext uri="{FF2B5EF4-FFF2-40B4-BE49-F238E27FC236}">
              <a16:creationId xmlns:a16="http://schemas.microsoft.com/office/drawing/2014/main" id="{42C9AA4D-5D71-4187-8D93-E3940D337951}"/>
            </a:ext>
          </a:extLst>
        </xdr:cNvPr>
        <xdr:cNvSpPr/>
      </xdr:nvSpPr>
      <xdr:spPr>
        <a:xfrm rot="20355900">
          <a:off x="30670501" y="3986892"/>
          <a:ext cx="13991689" cy="1595117"/>
        </a:xfrm>
        <a:prstGeom prst="rect">
          <a:avLst/>
        </a:prstGeom>
        <a:noFill/>
      </xdr:spPr>
      <xdr:txBody>
        <a:bodyPr wrap="square" lIns="91440" tIns="45720" rIns="91440" bIns="45720">
          <a:spAutoFit/>
        </a:bodyPr>
        <a:lstStyle/>
        <a:p>
          <a:pPr algn="ctr"/>
          <a:r>
            <a:rPr lang="en-US" sz="9600" b="0" cap="none" spc="0">
              <a:ln w="0"/>
              <a:solidFill>
                <a:schemeClr val="tx1"/>
              </a:solidFill>
              <a:effectLst>
                <a:outerShdw blurRad="38100" dist="19050" dir="2700000" algn="tl" rotWithShape="0">
                  <a:schemeClr val="dk1">
                    <a:alpha val="40000"/>
                  </a:schemeClr>
                </a:outerShdw>
              </a:effectLst>
            </a:rPr>
            <a:t>Archived August 2025</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84976</xdr:colOff>
      <xdr:row>11</xdr:row>
      <xdr:rowOff>78628</xdr:rowOff>
    </xdr:from>
    <xdr:to>
      <xdr:col>10</xdr:col>
      <xdr:colOff>52294</xdr:colOff>
      <xdr:row>36</xdr:row>
      <xdr:rowOff>51464</xdr:rowOff>
    </xdr:to>
    <xdr:graphicFrame macro="">
      <xdr:nvGraphicFramePr>
        <xdr:cNvPr id="5" name="Chart 4" descr="Chart showing summary of completion" title="Summary of Completion">
          <a:extLst>
            <a:ext uri="{FF2B5EF4-FFF2-40B4-BE49-F238E27FC236}">
              <a16:creationId xmlns:a16="http://schemas.microsoft.com/office/drawing/2014/main" id="{8C05C570-2C03-4A2D-9B4B-78B4B14990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0</xdr:colOff>
      <xdr:row>9</xdr:row>
      <xdr:rowOff>0</xdr:rowOff>
    </xdr:from>
    <xdr:ext cx="13991689" cy="1595117"/>
    <xdr:sp macro="" textlink="">
      <xdr:nvSpPr>
        <xdr:cNvPr id="2" name="Rectangle 1">
          <a:extLst>
            <a:ext uri="{FF2B5EF4-FFF2-40B4-BE49-F238E27FC236}">
              <a16:creationId xmlns:a16="http://schemas.microsoft.com/office/drawing/2014/main" id="{F355DB0C-B63E-4197-A588-2E8481686A33}"/>
            </a:ext>
          </a:extLst>
        </xdr:cNvPr>
        <xdr:cNvSpPr/>
      </xdr:nvSpPr>
      <xdr:spPr>
        <a:xfrm rot="20355900">
          <a:off x="7698441" y="2969559"/>
          <a:ext cx="13991689" cy="1595117"/>
        </a:xfrm>
        <a:prstGeom prst="rect">
          <a:avLst/>
        </a:prstGeom>
        <a:noFill/>
      </xdr:spPr>
      <xdr:txBody>
        <a:bodyPr wrap="square" lIns="91440" tIns="45720" rIns="91440" bIns="45720">
          <a:spAutoFit/>
        </a:bodyPr>
        <a:lstStyle/>
        <a:p>
          <a:pPr algn="ctr"/>
          <a:r>
            <a:rPr lang="en-US" sz="9600" b="0" cap="none" spc="0">
              <a:ln w="0"/>
              <a:solidFill>
                <a:schemeClr val="tx1"/>
              </a:solidFill>
              <a:effectLst>
                <a:outerShdw blurRad="38100" dist="19050" dir="2700000" algn="tl" rotWithShape="0">
                  <a:schemeClr val="dk1">
                    <a:alpha val="40000"/>
                  </a:schemeClr>
                </a:outerShdw>
              </a:effectLst>
            </a:rPr>
            <a:t>Archived August 2025</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295274</xdr:colOff>
      <xdr:row>11</xdr:row>
      <xdr:rowOff>40471</xdr:rowOff>
    </xdr:from>
    <xdr:to>
      <xdr:col>5</xdr:col>
      <xdr:colOff>784274</xdr:colOff>
      <xdr:row>26</xdr:row>
      <xdr:rowOff>116671</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257175</xdr:colOff>
      <xdr:row>11</xdr:row>
      <xdr:rowOff>45234</xdr:rowOff>
    </xdr:from>
    <xdr:to>
      <xdr:col>13</xdr:col>
      <xdr:colOff>377081</xdr:colOff>
      <xdr:row>26</xdr:row>
      <xdr:rowOff>121434</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11906</xdr:colOff>
      <xdr:row>11</xdr:row>
      <xdr:rowOff>47615</xdr:rowOff>
    </xdr:from>
    <xdr:to>
      <xdr:col>20</xdr:col>
      <xdr:colOff>489000</xdr:colOff>
      <xdr:row>26</xdr:row>
      <xdr:rowOff>123815</xdr:rowOff>
    </xdr:to>
    <xdr:graphicFrame macro="">
      <xdr:nvGraphicFramePr>
        <xdr:cNvPr id="5" name="Chart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2</xdr:col>
      <xdr:colOff>89648</xdr:colOff>
      <xdr:row>9</xdr:row>
      <xdr:rowOff>112058</xdr:rowOff>
    </xdr:from>
    <xdr:ext cx="13991689" cy="1595117"/>
    <xdr:sp macro="" textlink="">
      <xdr:nvSpPr>
        <xdr:cNvPr id="2" name="Rectangle 1">
          <a:extLst>
            <a:ext uri="{FF2B5EF4-FFF2-40B4-BE49-F238E27FC236}">
              <a16:creationId xmlns:a16="http://schemas.microsoft.com/office/drawing/2014/main" id="{D53136CA-4F32-4E51-9B96-4FA76C69CA6B}"/>
            </a:ext>
          </a:extLst>
        </xdr:cNvPr>
        <xdr:cNvSpPr/>
      </xdr:nvSpPr>
      <xdr:spPr>
        <a:xfrm rot="20355900">
          <a:off x="3552266" y="3630705"/>
          <a:ext cx="13991689" cy="1595117"/>
        </a:xfrm>
        <a:prstGeom prst="rect">
          <a:avLst/>
        </a:prstGeom>
        <a:noFill/>
      </xdr:spPr>
      <xdr:txBody>
        <a:bodyPr wrap="square" lIns="91440" tIns="45720" rIns="91440" bIns="45720">
          <a:spAutoFit/>
        </a:bodyPr>
        <a:lstStyle/>
        <a:p>
          <a:pPr algn="ctr"/>
          <a:r>
            <a:rPr lang="en-US" sz="9600" b="0" cap="none" spc="0">
              <a:ln w="0"/>
              <a:solidFill>
                <a:schemeClr val="tx1"/>
              </a:solidFill>
              <a:effectLst>
                <a:outerShdw blurRad="38100" dist="19050" dir="2700000" algn="tl" rotWithShape="0">
                  <a:schemeClr val="dk1">
                    <a:alpha val="40000"/>
                  </a:schemeClr>
                </a:outerShdw>
              </a:effectLst>
            </a:rPr>
            <a:t>Archived August 2025</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9</xdr:row>
      <xdr:rowOff>228601</xdr:rowOff>
    </xdr:from>
    <xdr:ext cx="13991689" cy="1595117"/>
    <xdr:sp macro="" textlink="">
      <xdr:nvSpPr>
        <xdr:cNvPr id="2" name="Rectangle 1">
          <a:extLst>
            <a:ext uri="{FF2B5EF4-FFF2-40B4-BE49-F238E27FC236}">
              <a16:creationId xmlns:a16="http://schemas.microsoft.com/office/drawing/2014/main" id="{43C3656A-BC00-45B4-921F-6BD1E79D7F03}"/>
            </a:ext>
          </a:extLst>
        </xdr:cNvPr>
        <xdr:cNvSpPr/>
      </xdr:nvSpPr>
      <xdr:spPr>
        <a:xfrm rot="20355900">
          <a:off x="0" y="2743201"/>
          <a:ext cx="13991689" cy="1595117"/>
        </a:xfrm>
        <a:prstGeom prst="rect">
          <a:avLst/>
        </a:prstGeom>
        <a:noFill/>
      </xdr:spPr>
      <xdr:txBody>
        <a:bodyPr wrap="square" lIns="91440" tIns="45720" rIns="91440" bIns="45720">
          <a:spAutoFit/>
        </a:bodyPr>
        <a:lstStyle/>
        <a:p>
          <a:pPr algn="ctr"/>
          <a:r>
            <a:rPr lang="en-US" sz="9600" b="0" cap="none" spc="0">
              <a:ln w="0"/>
              <a:solidFill>
                <a:schemeClr val="tx1"/>
              </a:solidFill>
              <a:effectLst>
                <a:outerShdw blurRad="38100" dist="19050" dir="2700000" algn="tl" rotWithShape="0">
                  <a:schemeClr val="dk1">
                    <a:alpha val="40000"/>
                  </a:schemeClr>
                </a:outerShdw>
              </a:effectLst>
            </a:rPr>
            <a:t>Archived August 2025</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1</xdr:col>
      <xdr:colOff>4907</xdr:colOff>
      <xdr:row>16</xdr:row>
      <xdr:rowOff>215419</xdr:rowOff>
    </xdr:from>
    <xdr:to>
      <xdr:col>1</xdr:col>
      <xdr:colOff>1170109</xdr:colOff>
      <xdr:row>17</xdr:row>
      <xdr:rowOff>73601</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2543" y="14052646"/>
          <a:ext cx="1165202" cy="2651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1114</xdr:colOff>
      <xdr:row>10</xdr:row>
      <xdr:rowOff>209559</xdr:rowOff>
    </xdr:from>
    <xdr:to>
      <xdr:col>1</xdr:col>
      <xdr:colOff>1160319</xdr:colOff>
      <xdr:row>10</xdr:row>
      <xdr:rowOff>497899</xdr:rowOff>
    </xdr:to>
    <xdr:pic>
      <xdr:nvPicPr>
        <xdr:cNvPr id="3" name="Picture 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8750" y="7128173"/>
          <a:ext cx="1159205" cy="288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877</xdr:colOff>
      <xdr:row>7</xdr:row>
      <xdr:rowOff>201356</xdr:rowOff>
    </xdr:from>
    <xdr:to>
      <xdr:col>1</xdr:col>
      <xdr:colOff>1166079</xdr:colOff>
      <xdr:row>7</xdr:row>
      <xdr:rowOff>463261</xdr:rowOff>
    </xdr:to>
    <xdr:pic>
      <xdr:nvPicPr>
        <xdr:cNvPr id="4" name="Picture 3">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8513" y="3924765"/>
          <a:ext cx="1165202" cy="261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1057</xdr:colOff>
      <xdr:row>26</xdr:row>
      <xdr:rowOff>219076</xdr:rowOff>
    </xdr:from>
    <xdr:to>
      <xdr:col>1</xdr:col>
      <xdr:colOff>1166259</xdr:colOff>
      <xdr:row>27</xdr:row>
      <xdr:rowOff>79376</xdr:rowOff>
    </xdr:to>
    <xdr:pic>
      <xdr:nvPicPr>
        <xdr:cNvPr id="6" name="Picture 5">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8693" y="21953394"/>
          <a:ext cx="1165202" cy="267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3440</xdr:colOff>
      <xdr:row>13</xdr:row>
      <xdr:rowOff>219081</xdr:rowOff>
    </xdr:from>
    <xdr:to>
      <xdr:col>1</xdr:col>
      <xdr:colOff>1160324</xdr:colOff>
      <xdr:row>14</xdr:row>
      <xdr:rowOff>73600</xdr:rowOff>
    </xdr:to>
    <xdr:pic>
      <xdr:nvPicPr>
        <xdr:cNvPr id="9" name="Picture 8">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076" y="9475649"/>
          <a:ext cx="1156884" cy="2614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3442</xdr:colOff>
      <xdr:row>21</xdr:row>
      <xdr:rowOff>211206</xdr:rowOff>
    </xdr:from>
    <xdr:to>
      <xdr:col>1</xdr:col>
      <xdr:colOff>1168644</xdr:colOff>
      <xdr:row>22</xdr:row>
      <xdr:rowOff>82262</xdr:rowOff>
    </xdr:to>
    <xdr:pic>
      <xdr:nvPicPr>
        <xdr:cNvPr id="12" name="Picture 11">
          <a:extLst>
            <a:ext uri="{FF2B5EF4-FFF2-40B4-BE49-F238E27FC236}">
              <a16:creationId xmlns:a16="http://schemas.microsoft.com/office/drawing/2014/main" id="{00000000-0008-0000-09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078" y="20395547"/>
          <a:ext cx="1165202" cy="2780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7286</xdr:colOff>
      <xdr:row>29</xdr:row>
      <xdr:rowOff>205155</xdr:rowOff>
    </xdr:from>
    <xdr:to>
      <xdr:col>1</xdr:col>
      <xdr:colOff>1170866</xdr:colOff>
      <xdr:row>30</xdr:row>
      <xdr:rowOff>64942</xdr:rowOff>
    </xdr:to>
    <xdr:pic>
      <xdr:nvPicPr>
        <xdr:cNvPr id="14" name="Picture 13">
          <a:extLst>
            <a:ext uri="{FF2B5EF4-FFF2-40B4-BE49-F238E27FC236}">
              <a16:creationId xmlns:a16="http://schemas.microsoft.com/office/drawing/2014/main" id="{00000000-0008-0000-09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4922" y="22753428"/>
          <a:ext cx="1163580" cy="2667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874805</xdr:colOff>
      <xdr:row>29</xdr:row>
      <xdr:rowOff>208816</xdr:rowOff>
    </xdr:from>
    <xdr:to>
      <xdr:col>1</xdr:col>
      <xdr:colOff>1147192</xdr:colOff>
      <xdr:row>30</xdr:row>
      <xdr:rowOff>56283</xdr:rowOff>
    </xdr:to>
    <xdr:pic>
      <xdr:nvPicPr>
        <xdr:cNvPr id="15" name="Picture 14">
          <a:extLst>
            <a:ext uri="{FF2B5EF4-FFF2-40B4-BE49-F238E27FC236}">
              <a16:creationId xmlns:a16="http://schemas.microsoft.com/office/drawing/2014/main" id="{00000000-0008-0000-0900-00000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524" y="22759254"/>
          <a:ext cx="272387" cy="2522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5821</xdr:colOff>
      <xdr:row>34</xdr:row>
      <xdr:rowOff>220176</xdr:rowOff>
    </xdr:from>
    <xdr:to>
      <xdr:col>1</xdr:col>
      <xdr:colOff>1169401</xdr:colOff>
      <xdr:row>35</xdr:row>
      <xdr:rowOff>108237</xdr:rowOff>
    </xdr:to>
    <xdr:pic>
      <xdr:nvPicPr>
        <xdr:cNvPr id="16" name="Picture 15">
          <a:extLst>
            <a:ext uri="{FF2B5EF4-FFF2-40B4-BE49-F238E27FC236}">
              <a16:creationId xmlns:a16="http://schemas.microsoft.com/office/drawing/2014/main" id="{00000000-0008-0000-09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3457" y="24924562"/>
          <a:ext cx="1163580" cy="2950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870829</xdr:colOff>
      <xdr:row>34</xdr:row>
      <xdr:rowOff>225913</xdr:rowOff>
    </xdr:from>
    <xdr:to>
      <xdr:col>1</xdr:col>
      <xdr:colOff>1164044</xdr:colOff>
      <xdr:row>35</xdr:row>
      <xdr:rowOff>99578</xdr:rowOff>
    </xdr:to>
    <xdr:pic>
      <xdr:nvPicPr>
        <xdr:cNvPr id="17" name="Picture 16">
          <a:extLst>
            <a:ext uri="{FF2B5EF4-FFF2-40B4-BE49-F238E27FC236}">
              <a16:creationId xmlns:a16="http://schemas.microsoft.com/office/drawing/2014/main" id="{00000000-0008-0000-0900-000011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49548" y="24931382"/>
          <a:ext cx="293215" cy="2784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845344</xdr:colOff>
      <xdr:row>7</xdr:row>
      <xdr:rowOff>209330</xdr:rowOff>
    </xdr:from>
    <xdr:to>
      <xdr:col>1</xdr:col>
      <xdr:colOff>1108552</xdr:colOff>
      <xdr:row>7</xdr:row>
      <xdr:rowOff>451176</xdr:rowOff>
    </xdr:to>
    <xdr:pic>
      <xdr:nvPicPr>
        <xdr:cNvPr id="23" name="Picture 22">
          <a:extLst>
            <a:ext uri="{FF2B5EF4-FFF2-40B4-BE49-F238E27FC236}">
              <a16:creationId xmlns:a16="http://schemas.microsoft.com/office/drawing/2014/main" id="{00000000-0008-0000-0900-00001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24063" y="3959799"/>
          <a:ext cx="263208" cy="2418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833436</xdr:colOff>
      <xdr:row>26</xdr:row>
      <xdr:rowOff>213571</xdr:rowOff>
    </xdr:from>
    <xdr:to>
      <xdr:col>1</xdr:col>
      <xdr:colOff>1073457</xdr:colOff>
      <xdr:row>27</xdr:row>
      <xdr:rowOff>63236</xdr:rowOff>
    </xdr:to>
    <xdr:pic>
      <xdr:nvPicPr>
        <xdr:cNvPr id="24" name="Picture 23">
          <a:extLst>
            <a:ext uri="{FF2B5EF4-FFF2-40B4-BE49-F238E27FC236}">
              <a16:creationId xmlns:a16="http://schemas.microsoft.com/office/drawing/2014/main" id="{00000000-0008-0000-0900-00001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12155" y="21954384"/>
          <a:ext cx="240021" cy="2544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821927</xdr:colOff>
      <xdr:row>10</xdr:row>
      <xdr:rowOff>213488</xdr:rowOff>
    </xdr:from>
    <xdr:to>
      <xdr:col>1</xdr:col>
      <xdr:colOff>1098264</xdr:colOff>
      <xdr:row>10</xdr:row>
      <xdr:rowOff>467127</xdr:rowOff>
    </xdr:to>
    <xdr:pic>
      <xdr:nvPicPr>
        <xdr:cNvPr id="25" name="Picture 24">
          <a:extLst>
            <a:ext uri="{FF2B5EF4-FFF2-40B4-BE49-F238E27FC236}">
              <a16:creationId xmlns:a16="http://schemas.microsoft.com/office/drawing/2014/main" id="{00000000-0008-0000-0900-00001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00646" y="7154832"/>
          <a:ext cx="276337" cy="253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821699</xdr:colOff>
      <xdr:row>16</xdr:row>
      <xdr:rowOff>215116</xdr:rowOff>
    </xdr:from>
    <xdr:to>
      <xdr:col>1</xdr:col>
      <xdr:colOff>1079215</xdr:colOff>
      <xdr:row>17</xdr:row>
      <xdr:rowOff>53036</xdr:rowOff>
    </xdr:to>
    <xdr:pic>
      <xdr:nvPicPr>
        <xdr:cNvPr id="26" name="Picture 25">
          <a:extLst>
            <a:ext uri="{FF2B5EF4-FFF2-40B4-BE49-F238E27FC236}">
              <a16:creationId xmlns:a16="http://schemas.microsoft.com/office/drawing/2014/main" id="{00000000-0008-0000-0900-00001A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000418" y="14062085"/>
          <a:ext cx="257516" cy="2427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826016</xdr:colOff>
      <xdr:row>13</xdr:row>
      <xdr:rowOff>220369</xdr:rowOff>
    </xdr:from>
    <xdr:to>
      <xdr:col>1</xdr:col>
      <xdr:colOff>1089177</xdr:colOff>
      <xdr:row>14</xdr:row>
      <xdr:rowOff>61695</xdr:rowOff>
    </xdr:to>
    <xdr:pic>
      <xdr:nvPicPr>
        <xdr:cNvPr id="27" name="Picture 26">
          <a:extLst>
            <a:ext uri="{FF2B5EF4-FFF2-40B4-BE49-F238E27FC236}">
              <a16:creationId xmlns:a16="http://schemas.microsoft.com/office/drawing/2014/main" id="{00000000-0008-0000-0900-00001B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04735" y="9495338"/>
          <a:ext cx="263161" cy="2461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833436</xdr:colOff>
      <xdr:row>21</xdr:row>
      <xdr:rowOff>212596</xdr:rowOff>
    </xdr:from>
    <xdr:to>
      <xdr:col>1</xdr:col>
      <xdr:colOff>1120815</xdr:colOff>
      <xdr:row>22</xdr:row>
      <xdr:rowOff>70356</xdr:rowOff>
    </xdr:to>
    <xdr:pic>
      <xdr:nvPicPr>
        <xdr:cNvPr id="28" name="Picture 27">
          <a:extLst>
            <a:ext uri="{FF2B5EF4-FFF2-40B4-BE49-F238E27FC236}">
              <a16:creationId xmlns:a16="http://schemas.microsoft.com/office/drawing/2014/main" id="{00000000-0008-0000-0900-00001C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012155" y="20405596"/>
          <a:ext cx="287379" cy="2625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4907</xdr:colOff>
      <xdr:row>16</xdr:row>
      <xdr:rowOff>215419</xdr:rowOff>
    </xdr:from>
    <xdr:to>
      <xdr:col>1</xdr:col>
      <xdr:colOff>1170109</xdr:colOff>
      <xdr:row>17</xdr:row>
      <xdr:rowOff>73602</xdr:rowOff>
    </xdr:to>
    <xdr:pic>
      <xdr:nvPicPr>
        <xdr:cNvPr id="2" name="Picture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6007" y="15303019"/>
          <a:ext cx="1165202" cy="2677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1114</xdr:colOff>
      <xdr:row>10</xdr:row>
      <xdr:rowOff>209559</xdr:rowOff>
    </xdr:from>
    <xdr:to>
      <xdr:col>1</xdr:col>
      <xdr:colOff>1160319</xdr:colOff>
      <xdr:row>10</xdr:row>
      <xdr:rowOff>497899</xdr:rowOff>
    </xdr:to>
    <xdr:pic>
      <xdr:nvPicPr>
        <xdr:cNvPr id="3" name="Picture 2">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2214" y="7648584"/>
          <a:ext cx="1159205" cy="288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877</xdr:colOff>
      <xdr:row>7</xdr:row>
      <xdr:rowOff>201356</xdr:rowOff>
    </xdr:from>
    <xdr:to>
      <xdr:col>1</xdr:col>
      <xdr:colOff>1166079</xdr:colOff>
      <xdr:row>7</xdr:row>
      <xdr:rowOff>463261</xdr:rowOff>
    </xdr:to>
    <xdr:pic>
      <xdr:nvPicPr>
        <xdr:cNvPr id="4" name="Picture 3">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977" y="3925631"/>
          <a:ext cx="1165202" cy="261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1057</xdr:colOff>
      <xdr:row>26</xdr:row>
      <xdr:rowOff>219076</xdr:rowOff>
    </xdr:from>
    <xdr:to>
      <xdr:col>1</xdr:col>
      <xdr:colOff>1166259</xdr:colOff>
      <xdr:row>27</xdr:row>
      <xdr:rowOff>79375</xdr:rowOff>
    </xdr:to>
    <xdr:pic>
      <xdr:nvPicPr>
        <xdr:cNvPr id="5" name="Picture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2157" y="25374601"/>
          <a:ext cx="1165202" cy="269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3440</xdr:colOff>
      <xdr:row>13</xdr:row>
      <xdr:rowOff>219081</xdr:rowOff>
    </xdr:from>
    <xdr:to>
      <xdr:col>1</xdr:col>
      <xdr:colOff>1160324</xdr:colOff>
      <xdr:row>14</xdr:row>
      <xdr:rowOff>73600</xdr:rowOff>
    </xdr:to>
    <xdr:pic>
      <xdr:nvPicPr>
        <xdr:cNvPr id="6" name="Picture 5">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4540" y="10439406"/>
          <a:ext cx="1156884" cy="2640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3442</xdr:colOff>
      <xdr:row>21</xdr:row>
      <xdr:rowOff>211206</xdr:rowOff>
    </xdr:from>
    <xdr:to>
      <xdr:col>1</xdr:col>
      <xdr:colOff>1168644</xdr:colOff>
      <xdr:row>22</xdr:row>
      <xdr:rowOff>82263</xdr:rowOff>
    </xdr:to>
    <xdr:pic>
      <xdr:nvPicPr>
        <xdr:cNvPr id="7" name="Picture 6">
          <a:extLst>
            <a:ext uri="{FF2B5EF4-FFF2-40B4-BE49-F238E27FC236}">
              <a16:creationId xmlns:a16="http://schemas.microsoft.com/office/drawing/2014/main" id="{00000000-0008-0000-0A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4542" y="22671156"/>
          <a:ext cx="1165202" cy="2806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7286</xdr:colOff>
      <xdr:row>29</xdr:row>
      <xdr:rowOff>205155</xdr:rowOff>
    </xdr:from>
    <xdr:to>
      <xdr:col>1</xdr:col>
      <xdr:colOff>1170866</xdr:colOff>
      <xdr:row>30</xdr:row>
      <xdr:rowOff>64943</xdr:rowOff>
    </xdr:to>
    <xdr:pic>
      <xdr:nvPicPr>
        <xdr:cNvPr id="8" name="Picture 7">
          <a:extLst>
            <a:ext uri="{FF2B5EF4-FFF2-40B4-BE49-F238E27FC236}">
              <a16:creationId xmlns:a16="http://schemas.microsoft.com/office/drawing/2014/main" id="{00000000-0008-0000-0A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8386" y="26589405"/>
          <a:ext cx="1163580" cy="2693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874805</xdr:colOff>
      <xdr:row>29</xdr:row>
      <xdr:rowOff>208816</xdr:rowOff>
    </xdr:from>
    <xdr:to>
      <xdr:col>1</xdr:col>
      <xdr:colOff>1147192</xdr:colOff>
      <xdr:row>30</xdr:row>
      <xdr:rowOff>56284</xdr:rowOff>
    </xdr:to>
    <xdr:pic>
      <xdr:nvPicPr>
        <xdr:cNvPr id="9" name="Picture 8">
          <a:extLst>
            <a:ext uri="{FF2B5EF4-FFF2-40B4-BE49-F238E27FC236}">
              <a16:creationId xmlns:a16="http://schemas.microsoft.com/office/drawing/2014/main" id="{00000000-0008-0000-0A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5905" y="26593066"/>
          <a:ext cx="272387" cy="2570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5821</xdr:colOff>
      <xdr:row>34</xdr:row>
      <xdr:rowOff>220176</xdr:rowOff>
    </xdr:from>
    <xdr:to>
      <xdr:col>1</xdr:col>
      <xdr:colOff>1169401</xdr:colOff>
      <xdr:row>35</xdr:row>
      <xdr:rowOff>108236</xdr:rowOff>
    </xdr:to>
    <xdr:pic>
      <xdr:nvPicPr>
        <xdr:cNvPr id="10" name="Picture 9">
          <a:extLst>
            <a:ext uri="{FF2B5EF4-FFF2-40B4-BE49-F238E27FC236}">
              <a16:creationId xmlns:a16="http://schemas.microsoft.com/office/drawing/2014/main" id="{00000000-0008-0000-0A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6921" y="29166651"/>
          <a:ext cx="1163580" cy="2976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870829</xdr:colOff>
      <xdr:row>34</xdr:row>
      <xdr:rowOff>225913</xdr:rowOff>
    </xdr:from>
    <xdr:to>
      <xdr:col>1</xdr:col>
      <xdr:colOff>1164044</xdr:colOff>
      <xdr:row>35</xdr:row>
      <xdr:rowOff>99577</xdr:rowOff>
    </xdr:to>
    <xdr:pic>
      <xdr:nvPicPr>
        <xdr:cNvPr id="11" name="Picture 10">
          <a:extLst>
            <a:ext uri="{FF2B5EF4-FFF2-40B4-BE49-F238E27FC236}">
              <a16:creationId xmlns:a16="http://schemas.microsoft.com/office/drawing/2014/main" id="{00000000-0008-0000-0A00-00000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51929" y="29172388"/>
          <a:ext cx="293215" cy="283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845344</xdr:colOff>
      <xdr:row>7</xdr:row>
      <xdr:rowOff>209330</xdr:rowOff>
    </xdr:from>
    <xdr:to>
      <xdr:col>1</xdr:col>
      <xdr:colOff>1108552</xdr:colOff>
      <xdr:row>7</xdr:row>
      <xdr:rowOff>451176</xdr:rowOff>
    </xdr:to>
    <xdr:pic>
      <xdr:nvPicPr>
        <xdr:cNvPr id="12" name="Picture 11">
          <a:extLst>
            <a:ext uri="{FF2B5EF4-FFF2-40B4-BE49-F238E27FC236}">
              <a16:creationId xmlns:a16="http://schemas.microsoft.com/office/drawing/2014/main" id="{00000000-0008-0000-0A00-00000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26444" y="3933605"/>
          <a:ext cx="263208" cy="2418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833436</xdr:colOff>
      <xdr:row>26</xdr:row>
      <xdr:rowOff>213571</xdr:rowOff>
    </xdr:from>
    <xdr:to>
      <xdr:col>1</xdr:col>
      <xdr:colOff>1073457</xdr:colOff>
      <xdr:row>27</xdr:row>
      <xdr:rowOff>63235</xdr:rowOff>
    </xdr:to>
    <xdr:pic>
      <xdr:nvPicPr>
        <xdr:cNvPr id="13" name="Picture 12">
          <a:extLst>
            <a:ext uri="{FF2B5EF4-FFF2-40B4-BE49-F238E27FC236}">
              <a16:creationId xmlns:a16="http://schemas.microsoft.com/office/drawing/2014/main" id="{00000000-0008-0000-0A00-00000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14536" y="25369096"/>
          <a:ext cx="240021" cy="259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821927</xdr:colOff>
      <xdr:row>10</xdr:row>
      <xdr:rowOff>213488</xdr:rowOff>
    </xdr:from>
    <xdr:to>
      <xdr:col>1</xdr:col>
      <xdr:colOff>1098264</xdr:colOff>
      <xdr:row>10</xdr:row>
      <xdr:rowOff>467127</xdr:rowOff>
    </xdr:to>
    <xdr:pic>
      <xdr:nvPicPr>
        <xdr:cNvPr id="14" name="Picture 13">
          <a:extLst>
            <a:ext uri="{FF2B5EF4-FFF2-40B4-BE49-F238E27FC236}">
              <a16:creationId xmlns:a16="http://schemas.microsoft.com/office/drawing/2014/main" id="{00000000-0008-0000-0A00-00000E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03027" y="7652513"/>
          <a:ext cx="276337" cy="253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821699</xdr:colOff>
      <xdr:row>16</xdr:row>
      <xdr:rowOff>215116</xdr:rowOff>
    </xdr:from>
    <xdr:to>
      <xdr:col>1</xdr:col>
      <xdr:colOff>1079215</xdr:colOff>
      <xdr:row>17</xdr:row>
      <xdr:rowOff>53037</xdr:rowOff>
    </xdr:to>
    <xdr:pic>
      <xdr:nvPicPr>
        <xdr:cNvPr id="15" name="Picture 14">
          <a:extLst>
            <a:ext uri="{FF2B5EF4-FFF2-40B4-BE49-F238E27FC236}">
              <a16:creationId xmlns:a16="http://schemas.microsoft.com/office/drawing/2014/main" id="{00000000-0008-0000-0A00-00000F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002799" y="15302716"/>
          <a:ext cx="257516" cy="2474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826016</xdr:colOff>
      <xdr:row>13</xdr:row>
      <xdr:rowOff>220369</xdr:rowOff>
    </xdr:from>
    <xdr:to>
      <xdr:col>1</xdr:col>
      <xdr:colOff>1089177</xdr:colOff>
      <xdr:row>14</xdr:row>
      <xdr:rowOff>61695</xdr:rowOff>
    </xdr:to>
    <xdr:pic>
      <xdr:nvPicPr>
        <xdr:cNvPr id="16" name="Picture 15">
          <a:extLst>
            <a:ext uri="{FF2B5EF4-FFF2-40B4-BE49-F238E27FC236}">
              <a16:creationId xmlns:a16="http://schemas.microsoft.com/office/drawing/2014/main" id="{00000000-0008-0000-0A00-000010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07116" y="10440694"/>
          <a:ext cx="263161" cy="2509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833436</xdr:colOff>
      <xdr:row>21</xdr:row>
      <xdr:rowOff>212596</xdr:rowOff>
    </xdr:from>
    <xdr:to>
      <xdr:col>1</xdr:col>
      <xdr:colOff>1120815</xdr:colOff>
      <xdr:row>22</xdr:row>
      <xdr:rowOff>70357</xdr:rowOff>
    </xdr:to>
    <xdr:pic>
      <xdr:nvPicPr>
        <xdr:cNvPr id="17" name="Picture 16">
          <a:extLst>
            <a:ext uri="{FF2B5EF4-FFF2-40B4-BE49-F238E27FC236}">
              <a16:creationId xmlns:a16="http://schemas.microsoft.com/office/drawing/2014/main" id="{00000000-0008-0000-0A00-000011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014536" y="22672546"/>
          <a:ext cx="287379" cy="2673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I75" totalsRowCount="1" headerRowDxfId="22" dataDxfId="21" totalsRowDxfId="20" tableBorderDxfId="19" totalsRowBorderDxfId="18" headerRowCellStyle="Heading 3">
  <tableColumns count="9">
    <tableColumn id="1" xr3:uid="{00000000-0010-0000-0000-000001000000}" name="SURNAME" totalsRowLabel="COUNT" dataDxfId="16" totalsRowDxfId="17"/>
    <tableColumn id="2" xr3:uid="{00000000-0010-0000-0000-000002000000}" name="Name" totalsRowFunction="count" dataDxfId="14" totalsRowDxfId="15"/>
    <tableColumn id="3" xr3:uid="{00000000-0010-0000-0000-000003000000}" name="Role" dataDxfId="12" totalsRowDxfId="13"/>
    <tableColumn id="4" xr3:uid="{00000000-0010-0000-0000-000004000000}" name="Organisation" dataDxfId="10" totalsRowDxfId="11"/>
    <tableColumn id="5" xr3:uid="{00000000-0010-0000-0000-000005000000}" name="E-mail" dataDxfId="8" totalsRowDxfId="9"/>
    <tableColumn id="6" xr3:uid="{00000000-0010-0000-0000-000006000000}" name="IA/eOBC" totalsRowFunction="count" dataDxfId="6" totalsRowDxfId="7"/>
    <tableColumn id="7" xr3:uid="{00000000-0010-0000-0000-000007000000}" name="OBC" totalsRowFunction="count" dataDxfId="4" totalsRowDxfId="5"/>
    <tableColumn id="8" xr3:uid="{00000000-0010-0000-0000-000008000000}" name="FBC" totalsRowFunction="count" dataDxfId="2" totalsRowDxfId="3"/>
    <tableColumn id="9" xr3:uid="{00000000-0010-0000-0000-000009000000}" name="POE" totalsRowFunction="count" dataDxfId="0" totalsRowDxfId="1"/>
  </tableColumns>
  <tableStyleInfo name="Table Style 2" showFirstColumn="0" showLastColumn="0" showRowStripes="1" showColumnStripes="0"/>
  <extLst>
    <ext xmlns:x14="http://schemas.microsoft.com/office/spreadsheetml/2009/9/main" uri="{504A1905-F514-4f6f-8877-14C23A59335A}">
      <x14:table altText="Stakeholder list" altTextSummary="Table for adding list of stakeholder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8"/>
  <sheetViews>
    <sheetView zoomScale="90" zoomScaleNormal="90" workbookViewId="0">
      <selection activeCell="D4" sqref="D4"/>
    </sheetView>
  </sheetViews>
  <sheetFormatPr defaultRowHeight="15"/>
  <cols>
    <col min="2" max="2" width="17.28515625" style="1" customWidth="1"/>
    <col min="3" max="3" width="36" style="1" customWidth="1"/>
    <col min="4" max="4" width="63.140625" style="1" customWidth="1"/>
    <col min="5" max="5" width="35.85546875" style="1" customWidth="1"/>
    <col min="6" max="6" width="47" style="1" customWidth="1"/>
  </cols>
  <sheetData>
    <row r="1" spans="2:6" ht="15.75" thickBot="1"/>
    <row r="2" spans="2:6" ht="15.75" thickBot="1">
      <c r="B2" s="5" t="s">
        <v>0</v>
      </c>
      <c r="C2" s="5" t="s">
        <v>1</v>
      </c>
      <c r="D2" s="6" t="s">
        <v>2</v>
      </c>
      <c r="E2" s="7" t="s">
        <v>3</v>
      </c>
      <c r="F2" s="3" t="s">
        <v>4</v>
      </c>
    </row>
    <row r="3" spans="2:6" ht="120.75" thickBot="1">
      <c r="B3" s="159" t="s">
        <v>5</v>
      </c>
      <c r="C3" s="165" t="s">
        <v>6</v>
      </c>
      <c r="D3" s="162" t="s">
        <v>7</v>
      </c>
      <c r="E3" s="8" t="s">
        <v>8</v>
      </c>
      <c r="F3" s="4" t="s">
        <v>9</v>
      </c>
    </row>
    <row r="4" spans="2:6" ht="105.75" customHeight="1" thickBot="1">
      <c r="B4" s="160" t="s">
        <v>10</v>
      </c>
      <c r="C4" s="166" t="s">
        <v>11</v>
      </c>
      <c r="D4" s="163" t="s">
        <v>12</v>
      </c>
      <c r="E4" s="9" t="s">
        <v>13</v>
      </c>
      <c r="F4" s="4" t="s">
        <v>14</v>
      </c>
    </row>
    <row r="5" spans="2:6" ht="105.75" customHeight="1" thickBot="1">
      <c r="B5" s="161" t="s">
        <v>15</v>
      </c>
      <c r="C5" s="167" t="s">
        <v>16</v>
      </c>
      <c r="D5" s="164" t="s">
        <v>17</v>
      </c>
      <c r="E5" s="10" t="s">
        <v>18</v>
      </c>
      <c r="F5" s="4" t="s">
        <v>19</v>
      </c>
    </row>
    <row r="8" spans="2:6">
      <c r="E8" s="1" t="s">
        <v>20</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80"/>
  <sheetViews>
    <sheetView tabSelected="1" zoomScaleNormal="100" zoomScalePageLayoutView="55" workbookViewId="0">
      <selection activeCell="A2" sqref="A2:H2"/>
    </sheetView>
  </sheetViews>
  <sheetFormatPr defaultColWidth="8.7109375" defaultRowHeight="15"/>
  <cols>
    <col min="1" max="1" width="9.42578125" style="255" customWidth="1"/>
    <col min="2" max="2" width="40.42578125" style="255" customWidth="1"/>
    <col min="3" max="3" width="43.85546875" style="258" customWidth="1"/>
    <col min="4" max="4" width="56.42578125" style="258" customWidth="1"/>
    <col min="5" max="5" width="12.7109375" style="269" customWidth="1"/>
    <col min="6" max="6" width="25.5703125" style="258" customWidth="1"/>
    <col min="7" max="7" width="38.42578125" style="258" customWidth="1"/>
    <col min="8" max="8" width="15.85546875" style="269" customWidth="1"/>
    <col min="9" max="16384" width="8.7109375" style="255"/>
  </cols>
  <sheetData>
    <row r="1" spans="1:8" ht="30" customHeight="1">
      <c r="A1" s="885" t="s">
        <v>761</v>
      </c>
      <c r="B1" s="882"/>
      <c r="C1" s="882"/>
      <c r="D1" s="882"/>
      <c r="E1" s="882"/>
      <c r="F1" s="882"/>
      <c r="G1" s="882"/>
      <c r="H1" s="882"/>
    </row>
    <row r="2" spans="1:8" ht="22.5" customHeight="1" thickBot="1">
      <c r="A2" s="886"/>
      <c r="B2" s="887"/>
      <c r="C2" s="887"/>
      <c r="D2" s="887"/>
      <c r="E2" s="887"/>
      <c r="F2" s="887"/>
      <c r="G2" s="887"/>
      <c r="H2" s="887"/>
    </row>
    <row r="3" spans="1:8" ht="32.25" thickBot="1">
      <c r="A3" s="278" t="s">
        <v>762</v>
      </c>
      <c r="B3" s="278"/>
      <c r="C3" s="276" t="s">
        <v>24</v>
      </c>
      <c r="D3" s="276" t="s">
        <v>763</v>
      </c>
      <c r="E3" s="277" t="s">
        <v>764</v>
      </c>
      <c r="F3" s="276" t="s">
        <v>765</v>
      </c>
      <c r="G3" s="276" t="s">
        <v>766</v>
      </c>
      <c r="H3" s="277" t="s">
        <v>767</v>
      </c>
    </row>
    <row r="4" spans="1:8" ht="17.25" customHeight="1" thickBot="1">
      <c r="A4" s="279" t="s">
        <v>768</v>
      </c>
      <c r="B4" s="280"/>
      <c r="C4" s="281"/>
      <c r="D4" s="281"/>
      <c r="E4" s="643"/>
      <c r="F4" s="281"/>
      <c r="G4" s="281"/>
      <c r="H4" s="649"/>
    </row>
    <row r="5" spans="1:8" ht="16.5" thickBot="1">
      <c r="A5" s="282" t="s">
        <v>769</v>
      </c>
      <c r="B5" s="283" t="s">
        <v>770</v>
      </c>
      <c r="C5" s="270"/>
      <c r="D5" s="270"/>
      <c r="E5" s="644"/>
      <c r="F5" s="270"/>
      <c r="G5" s="270"/>
      <c r="H5" s="644"/>
    </row>
    <row r="6" spans="1:8" ht="16.5" thickBot="1">
      <c r="A6" s="282" t="s">
        <v>771</v>
      </c>
      <c r="B6" s="284" t="s">
        <v>772</v>
      </c>
      <c r="C6" s="285"/>
      <c r="D6" s="285"/>
      <c r="E6" s="643"/>
      <c r="F6" s="285"/>
      <c r="G6" s="285"/>
      <c r="H6" s="643"/>
    </row>
    <row r="7" spans="1:8" ht="16.5" thickBot="1">
      <c r="A7" s="282" t="s">
        <v>773</v>
      </c>
      <c r="B7" s="283" t="s">
        <v>774</v>
      </c>
      <c r="C7" s="270"/>
      <c r="D7" s="270"/>
      <c r="E7" s="644"/>
      <c r="F7" s="270"/>
      <c r="G7" s="270"/>
      <c r="H7" s="644"/>
    </row>
    <row r="8" spans="1:8" ht="16.5" thickBot="1">
      <c r="A8" s="282" t="s">
        <v>775</v>
      </c>
      <c r="B8" s="284" t="s">
        <v>776</v>
      </c>
      <c r="C8" s="285"/>
      <c r="D8" s="285"/>
      <c r="E8" s="643"/>
      <c r="F8" s="285"/>
      <c r="G8" s="285"/>
      <c r="H8" s="643"/>
    </row>
    <row r="9" spans="1:8" ht="16.5" thickBot="1">
      <c r="A9" s="282" t="s">
        <v>777</v>
      </c>
      <c r="B9" s="283" t="s">
        <v>778</v>
      </c>
      <c r="C9" s="270"/>
      <c r="D9" s="270"/>
      <c r="E9" s="644"/>
      <c r="F9" s="270"/>
      <c r="G9" s="270"/>
      <c r="H9" s="644"/>
    </row>
    <row r="10" spans="1:8" ht="16.5" thickBot="1">
      <c r="A10" s="282" t="s">
        <v>779</v>
      </c>
      <c r="B10" s="284" t="s">
        <v>780</v>
      </c>
      <c r="C10" s="285"/>
      <c r="D10" s="285"/>
      <c r="E10" s="643"/>
      <c r="F10" s="285"/>
      <c r="G10" s="285"/>
      <c r="H10" s="643"/>
    </row>
    <row r="11" spans="1:8" ht="16.5" thickBot="1">
      <c r="A11" s="282" t="s">
        <v>781</v>
      </c>
      <c r="B11" s="283" t="s">
        <v>72</v>
      </c>
      <c r="C11" s="270"/>
      <c r="D11" s="270"/>
      <c r="E11" s="644"/>
      <c r="F11" s="270"/>
      <c r="G11" s="270"/>
      <c r="H11" s="644"/>
    </row>
    <row r="12" spans="1:8" ht="16.5" thickBot="1">
      <c r="A12" s="282" t="s">
        <v>782</v>
      </c>
      <c r="B12" s="284" t="s">
        <v>783</v>
      </c>
      <c r="C12" s="285"/>
      <c r="D12" s="285"/>
      <c r="E12" s="643"/>
      <c r="F12" s="285"/>
      <c r="G12" s="285"/>
      <c r="H12" s="643"/>
    </row>
    <row r="13" spans="1:8" ht="16.5" thickBot="1">
      <c r="A13" s="279" t="s">
        <v>784</v>
      </c>
      <c r="B13" s="280"/>
      <c r="C13" s="270"/>
      <c r="D13" s="270"/>
      <c r="E13" s="644"/>
      <c r="F13" s="270"/>
      <c r="G13" s="270"/>
      <c r="H13" s="644"/>
    </row>
    <row r="14" spans="1:8" ht="16.5" thickBot="1">
      <c r="A14" s="282" t="s">
        <v>785</v>
      </c>
      <c r="B14" s="284" t="s">
        <v>770</v>
      </c>
      <c r="C14" s="285"/>
      <c r="D14" s="285"/>
      <c r="E14" s="643"/>
      <c r="F14" s="285"/>
      <c r="G14" s="285"/>
      <c r="H14" s="643"/>
    </row>
    <row r="15" spans="1:8" ht="16.5" thickBot="1">
      <c r="A15" s="282" t="s">
        <v>786</v>
      </c>
      <c r="B15" s="283" t="s">
        <v>787</v>
      </c>
      <c r="C15" s="270"/>
      <c r="D15" s="270"/>
      <c r="E15" s="644"/>
      <c r="F15" s="270"/>
      <c r="G15" s="270"/>
      <c r="H15" s="644"/>
    </row>
    <row r="16" spans="1:8" ht="16.5" thickBot="1">
      <c r="A16" s="282" t="s">
        <v>788</v>
      </c>
      <c r="B16" s="284" t="s">
        <v>789</v>
      </c>
      <c r="C16" s="285"/>
      <c r="D16" s="285"/>
      <c r="E16" s="643"/>
      <c r="F16" s="285"/>
      <c r="G16" s="285"/>
      <c r="H16" s="643"/>
    </row>
    <row r="17" spans="1:8" ht="16.5" thickBot="1">
      <c r="A17" s="282" t="s">
        <v>790</v>
      </c>
      <c r="B17" s="283" t="s">
        <v>791</v>
      </c>
      <c r="C17" s="270"/>
      <c r="D17" s="270"/>
      <c r="E17" s="644"/>
      <c r="F17" s="270"/>
      <c r="G17" s="270"/>
      <c r="H17" s="644"/>
    </row>
    <row r="18" spans="1:8" ht="16.5" thickBot="1">
      <c r="A18" s="282" t="s">
        <v>792</v>
      </c>
      <c r="B18" s="284" t="s">
        <v>793</v>
      </c>
      <c r="C18" s="285"/>
      <c r="D18" s="285"/>
      <c r="E18" s="643"/>
      <c r="F18" s="285"/>
      <c r="G18" s="285"/>
      <c r="H18" s="643"/>
    </row>
    <row r="19" spans="1:8" ht="16.5" thickBot="1">
      <c r="A19" s="282" t="s">
        <v>794</v>
      </c>
      <c r="B19" s="283" t="s">
        <v>795</v>
      </c>
      <c r="C19" s="270"/>
      <c r="D19" s="270"/>
      <c r="E19" s="644"/>
      <c r="F19" s="270"/>
      <c r="G19" s="270"/>
      <c r="H19" s="644"/>
    </row>
    <row r="20" spans="1:8" ht="16.5" thickBot="1">
      <c r="A20" s="282" t="s">
        <v>796</v>
      </c>
      <c r="B20" s="284" t="s">
        <v>72</v>
      </c>
      <c r="C20" s="285"/>
      <c r="D20" s="285"/>
      <c r="E20" s="643"/>
      <c r="F20" s="285"/>
      <c r="G20" s="285"/>
      <c r="H20" s="643"/>
    </row>
    <row r="21" spans="1:8" ht="16.5" thickBot="1">
      <c r="A21" s="282" t="s">
        <v>797</v>
      </c>
      <c r="B21" s="283" t="s">
        <v>783</v>
      </c>
      <c r="C21" s="270"/>
      <c r="D21" s="270"/>
      <c r="E21" s="644"/>
      <c r="F21" s="270"/>
      <c r="G21" s="270"/>
      <c r="H21" s="644"/>
    </row>
    <row r="22" spans="1:8" ht="16.5" thickBot="1">
      <c r="A22" s="286" t="s">
        <v>798</v>
      </c>
      <c r="B22" s="287"/>
      <c r="C22" s="288"/>
      <c r="D22" s="288"/>
      <c r="E22" s="645"/>
      <c r="F22" s="288"/>
      <c r="G22" s="288"/>
      <c r="H22" s="645"/>
    </row>
    <row r="23" spans="1:8" ht="16.5" thickBot="1">
      <c r="A23" s="289" t="s">
        <v>799</v>
      </c>
      <c r="B23" s="290" t="s">
        <v>770</v>
      </c>
      <c r="C23" s="270"/>
      <c r="D23" s="270"/>
      <c r="E23" s="644"/>
      <c r="F23" s="270"/>
      <c r="G23" s="270"/>
      <c r="H23" s="644"/>
    </row>
    <row r="24" spans="1:8" ht="16.5" thickBot="1">
      <c r="A24" s="289" t="s">
        <v>800</v>
      </c>
      <c r="B24" s="291" t="s">
        <v>801</v>
      </c>
      <c r="C24" s="288"/>
      <c r="D24" s="288"/>
      <c r="E24" s="645"/>
      <c r="F24" s="288"/>
      <c r="G24" s="288"/>
      <c r="H24" s="645"/>
    </row>
    <row r="25" spans="1:8" ht="16.5" thickBot="1">
      <c r="A25" s="289" t="s">
        <v>802</v>
      </c>
      <c r="B25" s="290" t="s">
        <v>803</v>
      </c>
      <c r="C25" s="270"/>
      <c r="D25" s="270"/>
      <c r="E25" s="644"/>
      <c r="F25" s="270"/>
      <c r="G25" s="270"/>
      <c r="H25" s="644"/>
    </row>
    <row r="26" spans="1:8" ht="16.5" thickBot="1">
      <c r="A26" s="289" t="s">
        <v>804</v>
      </c>
      <c r="B26" s="291" t="s">
        <v>600</v>
      </c>
      <c r="C26" s="288"/>
      <c r="D26" s="288"/>
      <c r="E26" s="645"/>
      <c r="F26" s="288"/>
      <c r="G26" s="288"/>
      <c r="H26" s="645"/>
    </row>
    <row r="27" spans="1:8" ht="16.5" thickBot="1">
      <c r="A27" s="289" t="s">
        <v>805</v>
      </c>
      <c r="B27" s="290" t="s">
        <v>806</v>
      </c>
      <c r="C27" s="270"/>
      <c r="D27" s="270"/>
      <c r="E27" s="644"/>
      <c r="F27" s="270"/>
      <c r="G27" s="270"/>
      <c r="H27" s="644"/>
    </row>
    <row r="28" spans="1:8" ht="16.5" thickBot="1">
      <c r="A28" s="289" t="s">
        <v>807</v>
      </c>
      <c r="B28" s="291" t="s">
        <v>56</v>
      </c>
      <c r="C28" s="288"/>
      <c r="D28" s="288"/>
      <c r="E28" s="645"/>
      <c r="F28" s="288"/>
      <c r="G28" s="288"/>
      <c r="H28" s="645"/>
    </row>
    <row r="29" spans="1:8" ht="16.5" thickBot="1">
      <c r="A29" s="289" t="s">
        <v>808</v>
      </c>
      <c r="B29" s="290" t="s">
        <v>809</v>
      </c>
      <c r="C29" s="270"/>
      <c r="D29" s="270"/>
      <c r="E29" s="644"/>
      <c r="F29" s="270"/>
      <c r="G29" s="270"/>
      <c r="H29" s="644"/>
    </row>
    <row r="30" spans="1:8" ht="16.5" thickBot="1">
      <c r="A30" s="289" t="s">
        <v>810</v>
      </c>
      <c r="B30" s="291" t="s">
        <v>811</v>
      </c>
      <c r="C30" s="288"/>
      <c r="D30" s="288"/>
      <c r="E30" s="645"/>
      <c r="F30" s="288"/>
      <c r="G30" s="288"/>
      <c r="H30" s="645"/>
    </row>
    <row r="31" spans="1:8" ht="16.5" thickBot="1">
      <c r="A31" s="292" t="s">
        <v>812</v>
      </c>
      <c r="B31" s="293"/>
      <c r="C31" s="270"/>
      <c r="D31" s="270"/>
      <c r="E31" s="644"/>
      <c r="F31" s="270"/>
      <c r="G31" s="270"/>
      <c r="H31" s="644"/>
    </row>
    <row r="32" spans="1:8" ht="16.5" thickBot="1">
      <c r="A32" s="294" t="s">
        <v>813</v>
      </c>
      <c r="B32" s="295" t="s">
        <v>770</v>
      </c>
      <c r="C32" s="296"/>
      <c r="D32" s="296"/>
      <c r="E32" s="646"/>
      <c r="F32" s="296"/>
      <c r="G32" s="296"/>
      <c r="H32" s="646"/>
    </row>
    <row r="33" spans="1:8" ht="16.5" thickBot="1">
      <c r="A33" s="294" t="s">
        <v>814</v>
      </c>
      <c r="B33" s="297" t="s">
        <v>815</v>
      </c>
      <c r="C33" s="270"/>
      <c r="D33" s="270"/>
      <c r="E33" s="644"/>
      <c r="F33" s="270"/>
      <c r="G33" s="270"/>
      <c r="H33" s="644"/>
    </row>
    <row r="34" spans="1:8" ht="16.5" thickBot="1">
      <c r="A34" s="294" t="s">
        <v>816</v>
      </c>
      <c r="B34" s="295" t="s">
        <v>817</v>
      </c>
      <c r="C34" s="296"/>
      <c r="D34" s="296"/>
      <c r="E34" s="646"/>
      <c r="F34" s="296"/>
      <c r="G34" s="296"/>
      <c r="H34" s="646"/>
    </row>
    <row r="35" spans="1:8" ht="16.5" thickBot="1">
      <c r="A35" s="294" t="s">
        <v>818</v>
      </c>
      <c r="B35" s="297" t="s">
        <v>819</v>
      </c>
      <c r="C35" s="270"/>
      <c r="D35" s="270"/>
      <c r="E35" s="644"/>
      <c r="F35" s="270"/>
      <c r="G35" s="270"/>
      <c r="H35" s="644"/>
    </row>
    <row r="36" spans="1:8" ht="16.5" thickBot="1">
      <c r="A36" s="294" t="s">
        <v>820</v>
      </c>
      <c r="B36" s="295" t="s">
        <v>821</v>
      </c>
      <c r="C36" s="296"/>
      <c r="D36" s="296"/>
      <c r="E36" s="646"/>
      <c r="F36" s="296"/>
      <c r="G36" s="296"/>
      <c r="H36" s="646"/>
    </row>
    <row r="37" spans="1:8" ht="16.5" thickBot="1">
      <c r="A37" s="294" t="s">
        <v>822</v>
      </c>
      <c r="B37" s="297" t="s">
        <v>823</v>
      </c>
      <c r="C37" s="270"/>
      <c r="D37" s="270"/>
      <c r="E37" s="644"/>
      <c r="F37" s="270"/>
      <c r="G37" s="270"/>
      <c r="H37" s="644"/>
    </row>
    <row r="38" spans="1:8" ht="16.5" thickBot="1">
      <c r="A38" s="294" t="s">
        <v>824</v>
      </c>
      <c r="B38" s="295" t="s">
        <v>825</v>
      </c>
      <c r="C38" s="296"/>
      <c r="D38" s="296"/>
      <c r="E38" s="646"/>
      <c r="F38" s="296"/>
      <c r="G38" s="296"/>
      <c r="H38" s="646"/>
    </row>
    <row r="39" spans="1:8" ht="16.5" thickBot="1">
      <c r="A39" s="294" t="s">
        <v>826</v>
      </c>
      <c r="B39" s="298" t="s">
        <v>827</v>
      </c>
      <c r="C39" s="270"/>
      <c r="D39" s="270"/>
      <c r="E39" s="644"/>
      <c r="F39" s="270"/>
      <c r="G39" s="270"/>
      <c r="H39" s="644"/>
    </row>
    <row r="40" spans="1:8" ht="16.5" thickBot="1">
      <c r="A40" s="292" t="s">
        <v>828</v>
      </c>
      <c r="B40" s="293"/>
      <c r="C40" s="296"/>
      <c r="D40" s="296"/>
      <c r="E40" s="646"/>
      <c r="F40" s="296"/>
      <c r="G40" s="296"/>
      <c r="H40" s="646"/>
    </row>
    <row r="41" spans="1:8" ht="16.5" thickBot="1">
      <c r="A41" s="294" t="s">
        <v>829</v>
      </c>
      <c r="B41" s="297" t="s">
        <v>770</v>
      </c>
      <c r="C41" s="270"/>
      <c r="D41" s="270"/>
      <c r="E41" s="644"/>
      <c r="F41" s="270"/>
      <c r="G41" s="270"/>
      <c r="H41" s="644"/>
    </row>
    <row r="42" spans="1:8" ht="16.5" thickBot="1">
      <c r="A42" s="294" t="s">
        <v>830</v>
      </c>
      <c r="B42" s="295" t="s">
        <v>831</v>
      </c>
      <c r="C42" s="296"/>
      <c r="D42" s="296"/>
      <c r="E42" s="646"/>
      <c r="F42" s="296"/>
      <c r="G42" s="296"/>
      <c r="H42" s="646"/>
    </row>
    <row r="43" spans="1:8" ht="16.5" thickBot="1">
      <c r="A43" s="294" t="s">
        <v>832</v>
      </c>
      <c r="B43" s="297" t="s">
        <v>536</v>
      </c>
      <c r="C43" s="270"/>
      <c r="D43" s="270"/>
      <c r="E43" s="644"/>
      <c r="F43" s="270"/>
      <c r="G43" s="270"/>
      <c r="H43" s="644"/>
    </row>
    <row r="44" spans="1:8" ht="16.5" thickBot="1">
      <c r="A44" s="294" t="s">
        <v>833</v>
      </c>
      <c r="B44" s="295" t="s">
        <v>834</v>
      </c>
      <c r="C44" s="296"/>
      <c r="D44" s="296"/>
      <c r="E44" s="646"/>
      <c r="F44" s="296"/>
      <c r="G44" s="296"/>
      <c r="H44" s="646"/>
    </row>
    <row r="45" spans="1:8" ht="16.5" thickBot="1">
      <c r="A45" s="294" t="s">
        <v>835</v>
      </c>
      <c r="B45" s="297" t="s">
        <v>836</v>
      </c>
      <c r="C45" s="270"/>
      <c r="D45" s="270"/>
      <c r="E45" s="644"/>
      <c r="F45" s="270"/>
      <c r="G45" s="270"/>
      <c r="H45" s="644"/>
    </row>
    <row r="46" spans="1:8" ht="16.5" thickBot="1">
      <c r="A46" s="294" t="s">
        <v>837</v>
      </c>
      <c r="B46" s="295" t="s">
        <v>838</v>
      </c>
      <c r="C46" s="296"/>
      <c r="D46" s="296"/>
      <c r="E46" s="646"/>
      <c r="F46" s="296"/>
      <c r="G46" s="296"/>
      <c r="H46" s="646"/>
    </row>
    <row r="47" spans="1:8" ht="16.5" thickBot="1">
      <c r="A47" s="294" t="s">
        <v>839</v>
      </c>
      <c r="B47" s="297" t="s">
        <v>840</v>
      </c>
      <c r="C47" s="270"/>
      <c r="D47" s="270"/>
      <c r="E47" s="644"/>
      <c r="F47" s="270"/>
      <c r="G47" s="270"/>
      <c r="H47" s="644"/>
    </row>
    <row r="48" spans="1:8" ht="16.5" thickBot="1">
      <c r="A48" s="294" t="s">
        <v>841</v>
      </c>
      <c r="B48" s="299" t="s">
        <v>827</v>
      </c>
      <c r="C48" s="296"/>
      <c r="D48" s="296"/>
      <c r="E48" s="646"/>
      <c r="F48" s="296"/>
      <c r="G48" s="296"/>
      <c r="H48" s="646"/>
    </row>
    <row r="49" spans="1:8" ht="16.5" thickBot="1">
      <c r="A49" s="292" t="s">
        <v>842</v>
      </c>
      <c r="B49" s="294"/>
      <c r="C49" s="270"/>
      <c r="D49" s="270"/>
      <c r="E49" s="647"/>
      <c r="F49" s="270"/>
      <c r="G49" s="270"/>
      <c r="H49" s="647"/>
    </row>
    <row r="50" spans="1:8" ht="16.5" thickBot="1">
      <c r="A50" s="294" t="s">
        <v>843</v>
      </c>
      <c r="B50" s="295" t="s">
        <v>770</v>
      </c>
      <c r="C50" s="296"/>
      <c r="D50" s="296"/>
      <c r="E50" s="646"/>
      <c r="F50" s="296"/>
      <c r="G50" s="296"/>
      <c r="H50" s="646"/>
    </row>
    <row r="51" spans="1:8" ht="16.5" thickBot="1">
      <c r="A51" s="294" t="s">
        <v>844</v>
      </c>
      <c r="B51" s="297" t="s">
        <v>845</v>
      </c>
      <c r="C51" s="270"/>
      <c r="D51" s="270"/>
      <c r="E51" s="644"/>
      <c r="F51" s="270"/>
      <c r="G51" s="270"/>
      <c r="H51" s="644"/>
    </row>
    <row r="52" spans="1:8" ht="16.5" thickBot="1">
      <c r="A52" s="294" t="s">
        <v>846</v>
      </c>
      <c r="B52" s="295" t="s">
        <v>847</v>
      </c>
      <c r="C52" s="296"/>
      <c r="D52" s="296"/>
      <c r="E52" s="646"/>
      <c r="F52" s="296"/>
      <c r="G52" s="296"/>
      <c r="H52" s="646"/>
    </row>
    <row r="53" spans="1:8" ht="16.5" thickBot="1">
      <c r="A53" s="294" t="s">
        <v>848</v>
      </c>
      <c r="B53" s="297" t="s">
        <v>849</v>
      </c>
      <c r="C53" s="270"/>
      <c r="D53" s="270"/>
      <c r="E53" s="644"/>
      <c r="F53" s="270"/>
      <c r="G53" s="270"/>
      <c r="H53" s="644"/>
    </row>
    <row r="54" spans="1:8" ht="16.5" thickBot="1">
      <c r="A54" s="294" t="s">
        <v>850</v>
      </c>
      <c r="B54" s="295" t="s">
        <v>851</v>
      </c>
      <c r="C54" s="296"/>
      <c r="D54" s="296"/>
      <c r="E54" s="646"/>
      <c r="F54" s="296"/>
      <c r="G54" s="296"/>
      <c r="H54" s="646"/>
    </row>
    <row r="55" spans="1:8" ht="16.5" thickBot="1">
      <c r="A55" s="294" t="s">
        <v>852</v>
      </c>
      <c r="B55" s="297" t="s">
        <v>821</v>
      </c>
      <c r="C55" s="270"/>
      <c r="D55" s="270"/>
      <c r="E55" s="644"/>
      <c r="F55" s="270"/>
      <c r="G55" s="270"/>
      <c r="H55" s="644"/>
    </row>
    <row r="56" spans="1:8" ht="16.5" thickBot="1">
      <c r="A56" s="294" t="s">
        <v>853</v>
      </c>
      <c r="B56" s="295" t="s">
        <v>854</v>
      </c>
      <c r="C56" s="296"/>
      <c r="D56" s="296"/>
      <c r="E56" s="646"/>
      <c r="F56" s="296"/>
      <c r="G56" s="296"/>
      <c r="H56" s="646"/>
    </row>
    <row r="57" spans="1:8" ht="16.5" thickBot="1">
      <c r="A57" s="294" t="s">
        <v>855</v>
      </c>
      <c r="B57" s="298" t="s">
        <v>827</v>
      </c>
      <c r="C57" s="270"/>
      <c r="D57" s="270"/>
      <c r="E57" s="644"/>
      <c r="F57" s="270"/>
      <c r="G57" s="270"/>
      <c r="H57" s="644"/>
    </row>
    <row r="58" spans="1:8" ht="16.5" thickBot="1">
      <c r="A58" s="292" t="s">
        <v>856</v>
      </c>
      <c r="B58" s="294"/>
      <c r="C58" s="296"/>
      <c r="D58" s="296"/>
      <c r="E58" s="648"/>
      <c r="F58" s="296"/>
      <c r="G58" s="296"/>
      <c r="H58" s="648"/>
    </row>
    <row r="59" spans="1:8" ht="16.5" thickBot="1">
      <c r="A59" s="294" t="s">
        <v>857</v>
      </c>
      <c r="B59" s="297" t="s">
        <v>770</v>
      </c>
      <c r="C59" s="270"/>
      <c r="D59" s="270"/>
      <c r="E59" s="644"/>
      <c r="F59" s="270"/>
      <c r="G59" s="270"/>
      <c r="H59" s="644"/>
    </row>
    <row r="60" spans="1:8" ht="16.5" thickBot="1">
      <c r="A60" s="294" t="s">
        <v>858</v>
      </c>
      <c r="B60" s="295" t="s">
        <v>859</v>
      </c>
      <c r="C60" s="296"/>
      <c r="D60" s="296"/>
      <c r="E60" s="646"/>
      <c r="F60" s="296"/>
      <c r="G60" s="296"/>
      <c r="H60" s="646"/>
    </row>
    <row r="61" spans="1:8" ht="16.5" thickBot="1">
      <c r="A61" s="294" t="s">
        <v>860</v>
      </c>
      <c r="B61" s="297" t="s">
        <v>861</v>
      </c>
      <c r="C61" s="270"/>
      <c r="D61" s="270"/>
      <c r="E61" s="644"/>
      <c r="F61" s="270"/>
      <c r="G61" s="270"/>
      <c r="H61" s="644"/>
    </row>
    <row r="62" spans="1:8" ht="16.5" thickBot="1">
      <c r="A62" s="294" t="s">
        <v>862</v>
      </c>
      <c r="B62" s="295" t="s">
        <v>863</v>
      </c>
      <c r="C62" s="296"/>
      <c r="D62" s="296"/>
      <c r="E62" s="646"/>
      <c r="F62" s="296"/>
      <c r="G62" s="296"/>
      <c r="H62" s="646"/>
    </row>
    <row r="63" spans="1:8" ht="16.5" thickBot="1">
      <c r="A63" s="294" t="s">
        <v>864</v>
      </c>
      <c r="B63" s="297" t="s">
        <v>865</v>
      </c>
      <c r="C63" s="270"/>
      <c r="D63" s="270"/>
      <c r="E63" s="644"/>
      <c r="F63" s="270"/>
      <c r="G63" s="270"/>
      <c r="H63" s="644"/>
    </row>
    <row r="64" spans="1:8" ht="16.5" thickBot="1">
      <c r="A64" s="294" t="s">
        <v>866</v>
      </c>
      <c r="B64" s="295" t="s">
        <v>821</v>
      </c>
      <c r="C64" s="296"/>
      <c r="D64" s="296"/>
      <c r="E64" s="646"/>
      <c r="F64" s="296"/>
      <c r="G64" s="296"/>
      <c r="H64" s="646"/>
    </row>
    <row r="65" spans="1:8" ht="16.5" thickBot="1">
      <c r="A65" s="294" t="s">
        <v>867</v>
      </c>
      <c r="B65" s="297" t="s">
        <v>72</v>
      </c>
      <c r="C65" s="270"/>
      <c r="D65" s="270"/>
      <c r="E65" s="644"/>
      <c r="F65" s="270"/>
      <c r="G65" s="270"/>
      <c r="H65" s="644"/>
    </row>
    <row r="66" spans="1:8" ht="16.5" thickBot="1">
      <c r="A66" s="294" t="s">
        <v>868</v>
      </c>
      <c r="B66" s="299" t="s">
        <v>827</v>
      </c>
      <c r="C66" s="296"/>
      <c r="D66" s="296"/>
      <c r="E66" s="646"/>
      <c r="F66" s="296"/>
      <c r="G66" s="296"/>
      <c r="H66" s="646"/>
    </row>
    <row r="67" spans="1:8" ht="16.5" thickBot="1">
      <c r="A67" s="292" t="s">
        <v>869</v>
      </c>
      <c r="B67" s="294"/>
      <c r="C67" s="270"/>
      <c r="D67" s="270"/>
      <c r="E67" s="647"/>
      <c r="F67" s="270"/>
      <c r="G67" s="270"/>
      <c r="H67" s="647"/>
    </row>
    <row r="68" spans="1:8" ht="16.5" thickBot="1">
      <c r="A68" s="294" t="s">
        <v>870</v>
      </c>
      <c r="B68" s="295" t="s">
        <v>770</v>
      </c>
      <c r="C68" s="296"/>
      <c r="D68" s="296"/>
      <c r="E68" s="646"/>
      <c r="F68" s="296"/>
      <c r="G68" s="296"/>
      <c r="H68" s="646"/>
    </row>
    <row r="69" spans="1:8" ht="16.5" thickBot="1">
      <c r="A69" s="294" t="s">
        <v>871</v>
      </c>
      <c r="B69" s="297" t="s">
        <v>872</v>
      </c>
      <c r="C69" s="270"/>
      <c r="D69" s="270"/>
      <c r="E69" s="644"/>
      <c r="F69" s="270"/>
      <c r="G69" s="270"/>
      <c r="H69" s="644"/>
    </row>
    <row r="70" spans="1:8" ht="16.5" thickBot="1">
      <c r="A70" s="294" t="s">
        <v>873</v>
      </c>
      <c r="B70" s="295" t="s">
        <v>861</v>
      </c>
      <c r="C70" s="296"/>
      <c r="D70" s="296"/>
      <c r="E70" s="646"/>
      <c r="F70" s="296"/>
      <c r="G70" s="296"/>
      <c r="H70" s="646"/>
    </row>
    <row r="71" spans="1:8" ht="16.5" thickBot="1">
      <c r="A71" s="294" t="s">
        <v>874</v>
      </c>
      <c r="B71" s="297" t="s">
        <v>875</v>
      </c>
      <c r="C71" s="270"/>
      <c r="D71" s="270"/>
      <c r="E71" s="644"/>
      <c r="F71" s="270"/>
      <c r="G71" s="270"/>
      <c r="H71" s="644"/>
    </row>
    <row r="72" spans="1:8" ht="16.5" thickBot="1">
      <c r="A72" s="294" t="s">
        <v>876</v>
      </c>
      <c r="B72" s="295" t="s">
        <v>877</v>
      </c>
      <c r="C72" s="296"/>
      <c r="D72" s="296"/>
      <c r="E72" s="646"/>
      <c r="F72" s="296"/>
      <c r="G72" s="296"/>
      <c r="H72" s="646"/>
    </row>
    <row r="73" spans="1:8" ht="16.5" thickBot="1">
      <c r="A73" s="294" t="s">
        <v>878</v>
      </c>
      <c r="B73" s="297" t="s">
        <v>879</v>
      </c>
      <c r="C73" s="270"/>
      <c r="D73" s="270"/>
      <c r="E73" s="644"/>
      <c r="F73" s="270"/>
      <c r="G73" s="270"/>
      <c r="H73" s="644"/>
    </row>
    <row r="74" spans="1:8" ht="16.5" thickBot="1">
      <c r="A74" s="294" t="s">
        <v>880</v>
      </c>
      <c r="B74" s="299" t="s">
        <v>72</v>
      </c>
      <c r="C74" s="296"/>
      <c r="D74" s="296"/>
      <c r="E74" s="646"/>
      <c r="F74" s="296"/>
      <c r="G74" s="296"/>
      <c r="H74" s="646"/>
    </row>
    <row r="75" spans="1:8" ht="16.5" thickBot="1">
      <c r="A75" s="294" t="s">
        <v>881</v>
      </c>
      <c r="B75" s="298" t="s">
        <v>827</v>
      </c>
      <c r="C75" s="270"/>
      <c r="D75" s="270"/>
      <c r="E75" s="644"/>
      <c r="F75" s="270"/>
      <c r="G75" s="270"/>
      <c r="H75" s="644"/>
    </row>
    <row r="76" spans="1:8">
      <c r="A76" s="274"/>
    </row>
    <row r="80" spans="1:8">
      <c r="A80" s="268"/>
    </row>
  </sheetData>
  <mergeCells count="2">
    <mergeCell ref="A1:H1"/>
    <mergeCell ref="A2:H2"/>
  </mergeCells>
  <phoneticPr fontId="63" type="noConversion"/>
  <pageMargins left="0.59055118110236215" right="0.70866141732283461" top="0.86614173228346458" bottom="0.43307086614173229" header="0.11811023622047244" footer="3.937007874015748E-2"/>
  <pageSetup paperSize="8" scale="5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V44"/>
  <sheetViews>
    <sheetView showGridLines="0" zoomScale="70" zoomScaleNormal="70" workbookViewId="0">
      <pane xSplit="2" ySplit="4" topLeftCell="V5" activePane="bottomRight" state="frozen"/>
      <selection pane="bottomRight" activeCell="X6" sqref="X6"/>
      <selection pane="bottomLeft" activeCell="B11" sqref="B11:S11"/>
      <selection pane="topRight" activeCell="B11" sqref="B11:S11"/>
    </sheetView>
  </sheetViews>
  <sheetFormatPr defaultColWidth="8.7109375" defaultRowHeight="15.75"/>
  <cols>
    <col min="1" max="1" width="30.140625" style="252" customWidth="1"/>
    <col min="2" max="2" width="24.7109375" style="252" bestFit="1" customWidth="1"/>
    <col min="3" max="3" width="6.42578125" style="559" customWidth="1"/>
    <col min="4" max="4" width="8.140625" style="254" customWidth="1"/>
    <col min="5" max="5" width="45.7109375" style="252" customWidth="1"/>
    <col min="6" max="6" width="16.140625" style="252" customWidth="1"/>
    <col min="7" max="7" width="8.140625" style="254" customWidth="1"/>
    <col min="8" max="8" width="45.7109375" style="252" customWidth="1"/>
    <col min="9" max="9" width="17.140625" style="252" customWidth="1"/>
    <col min="10" max="10" width="8.140625" style="253" customWidth="1"/>
    <col min="11" max="11" width="45.7109375" style="252" customWidth="1"/>
    <col min="12" max="12" width="17.140625" style="252" customWidth="1"/>
    <col min="13" max="13" width="8.140625" style="253" customWidth="1"/>
    <col min="14" max="14" width="45.7109375" style="252" customWidth="1"/>
    <col min="15" max="15" width="13.5703125" style="252" customWidth="1"/>
    <col min="16" max="16" width="8.140625" style="253" customWidth="1"/>
    <col min="17" max="17" width="45.7109375" style="252" customWidth="1"/>
    <col min="18" max="18" width="13.7109375" style="252" customWidth="1"/>
    <col min="19" max="19" width="8.140625" style="252" customWidth="1"/>
    <col min="20" max="20" width="45.7109375" style="252" customWidth="1"/>
    <col min="21" max="21" width="17.140625" style="252" customWidth="1"/>
    <col min="22" max="22" width="8.140625" style="252" customWidth="1"/>
    <col min="23" max="23" width="45.7109375" style="252" customWidth="1"/>
    <col min="24" max="24" width="18.140625" style="252" customWidth="1"/>
    <col min="25" max="25" width="8.140625" style="252" customWidth="1"/>
    <col min="26" max="26" width="45.7109375" style="252" customWidth="1"/>
    <col min="27" max="27" width="16.140625" style="252" customWidth="1"/>
    <col min="28" max="28" width="8.7109375" style="252"/>
    <col min="29" max="29" width="10.85546875" style="252" customWidth="1"/>
    <col min="30" max="30" width="71.28515625" style="252" customWidth="1"/>
    <col min="31" max="31" width="59.5703125" style="252" customWidth="1"/>
    <col min="32" max="32" width="24.140625" style="252" customWidth="1"/>
    <col min="33" max="33" width="32" style="252" customWidth="1"/>
    <col min="34" max="34" width="26.42578125" style="252" customWidth="1"/>
    <col min="35" max="16384" width="8.7109375" style="252"/>
  </cols>
  <sheetData>
    <row r="1" spans="1:282" ht="22.5" customHeight="1">
      <c r="A1" s="888" t="s">
        <v>882</v>
      </c>
      <c r="B1" s="889"/>
      <c r="C1" s="889"/>
      <c r="D1" s="889"/>
      <c r="E1" s="889"/>
      <c r="F1" s="889"/>
      <c r="G1" s="889"/>
      <c r="H1" s="889"/>
      <c r="I1" s="889"/>
      <c r="J1" s="889"/>
      <c r="K1" s="889"/>
      <c r="L1" s="889"/>
      <c r="M1" s="889"/>
      <c r="N1" s="889"/>
      <c r="O1" s="889"/>
      <c r="P1" s="889"/>
      <c r="Q1" s="889"/>
      <c r="R1" s="889"/>
      <c r="S1" s="889"/>
      <c r="T1" s="889"/>
      <c r="U1" s="889"/>
      <c r="V1" s="889"/>
      <c r="W1" s="889"/>
      <c r="X1" s="889"/>
      <c r="Y1" s="889"/>
      <c r="Z1" s="889"/>
      <c r="AA1" s="889"/>
    </row>
    <row r="2" spans="1:282" ht="26.1" customHeight="1" thickBot="1">
      <c r="A2" s="882"/>
      <c r="B2" s="882"/>
      <c r="C2" s="882"/>
      <c r="D2" s="882"/>
      <c r="E2" s="882"/>
      <c r="F2" s="882"/>
      <c r="G2" s="882"/>
      <c r="H2" s="882"/>
      <c r="I2" s="882"/>
      <c r="J2" s="882"/>
      <c r="K2" s="882"/>
      <c r="L2" s="882"/>
      <c r="M2" s="882"/>
      <c r="N2" s="882"/>
      <c r="O2" s="882"/>
      <c r="P2" s="882"/>
      <c r="Q2" s="882"/>
      <c r="R2" s="882"/>
      <c r="S2" s="882"/>
      <c r="T2" s="882"/>
      <c r="U2" s="882"/>
      <c r="V2" s="882"/>
      <c r="W2" s="882"/>
      <c r="X2" s="882"/>
      <c r="Y2" s="882"/>
      <c r="Z2" s="882"/>
      <c r="AA2" s="882"/>
    </row>
    <row r="3" spans="1:282" s="255" customFormat="1" ht="32.450000000000003" customHeight="1" thickBot="1">
      <c r="A3" s="570" t="s">
        <v>882</v>
      </c>
      <c r="B3" s="683"/>
      <c r="C3" s="560"/>
      <c r="D3" s="485" t="s">
        <v>10</v>
      </c>
      <c r="E3" s="488"/>
      <c r="F3" s="488"/>
      <c r="G3" s="488"/>
      <c r="H3" s="488"/>
      <c r="I3" s="489"/>
      <c r="J3" s="486" t="s">
        <v>15</v>
      </c>
      <c r="K3" s="490"/>
      <c r="L3" s="491"/>
      <c r="M3" s="487" t="s">
        <v>5</v>
      </c>
      <c r="N3" s="492"/>
      <c r="O3" s="492"/>
      <c r="P3" s="492"/>
      <c r="Q3" s="492"/>
      <c r="R3" s="492"/>
      <c r="S3" s="492"/>
      <c r="T3" s="492"/>
      <c r="U3" s="492"/>
      <c r="V3" s="492"/>
      <c r="W3" s="492"/>
      <c r="X3" s="492"/>
      <c r="Y3" s="492"/>
      <c r="Z3" s="493"/>
      <c r="AA3" s="494"/>
    </row>
    <row r="4" spans="1:282" s="255" customFormat="1" ht="91.5" customHeight="1" thickBot="1">
      <c r="A4" s="495" t="s">
        <v>883</v>
      </c>
      <c r="B4" s="496" t="s">
        <v>884</v>
      </c>
      <c r="C4" s="561"/>
      <c r="D4" s="514" t="s">
        <v>885</v>
      </c>
      <c r="E4" s="545" t="s">
        <v>886</v>
      </c>
      <c r="F4" s="546"/>
      <c r="G4" s="511" t="s">
        <v>885</v>
      </c>
      <c r="H4" s="545" t="s">
        <v>887</v>
      </c>
      <c r="I4" s="547"/>
      <c r="J4" s="512" t="s">
        <v>885</v>
      </c>
      <c r="K4" s="545" t="s">
        <v>888</v>
      </c>
      <c r="L4" s="547"/>
      <c r="M4" s="512" t="s">
        <v>885</v>
      </c>
      <c r="N4" s="545" t="s">
        <v>889</v>
      </c>
      <c r="O4" s="547"/>
      <c r="P4" s="513" t="s">
        <v>885</v>
      </c>
      <c r="Q4" s="548" t="s">
        <v>890</v>
      </c>
      <c r="R4" s="549"/>
      <c r="S4" s="513" t="s">
        <v>885</v>
      </c>
      <c r="T4" s="548" t="s">
        <v>891</v>
      </c>
      <c r="U4" s="549"/>
      <c r="V4" s="513" t="s">
        <v>885</v>
      </c>
      <c r="W4" s="548" t="s">
        <v>892</v>
      </c>
      <c r="X4" s="549"/>
      <c r="Y4" s="513" t="s">
        <v>885</v>
      </c>
      <c r="Z4" s="550" t="s">
        <v>893</v>
      </c>
      <c r="AA4" s="551"/>
    </row>
    <row r="5" spans="1:282" s="255" customFormat="1" ht="159" customHeight="1">
      <c r="A5" s="571" t="s">
        <v>894</v>
      </c>
      <c r="B5" s="572" t="s">
        <v>895</v>
      </c>
      <c r="C5" s="561"/>
      <c r="D5" s="515" t="s">
        <v>769</v>
      </c>
      <c r="E5" s="507" t="s">
        <v>896</v>
      </c>
      <c r="F5" s="518" t="s">
        <v>897</v>
      </c>
      <c r="G5" s="516" t="s">
        <v>785</v>
      </c>
      <c r="H5" s="517" t="s">
        <v>898</v>
      </c>
      <c r="I5" s="518" t="s">
        <v>897</v>
      </c>
      <c r="J5" s="519" t="s">
        <v>799</v>
      </c>
      <c r="K5" s="520" t="s">
        <v>899</v>
      </c>
      <c r="L5" s="518" t="s">
        <v>897</v>
      </c>
      <c r="M5" s="521" t="s">
        <v>813</v>
      </c>
      <c r="N5" s="684" t="s">
        <v>900</v>
      </c>
      <c r="O5" s="563" t="s">
        <v>897</v>
      </c>
      <c r="P5" s="522" t="s">
        <v>829</v>
      </c>
      <c r="Q5" s="523" t="s">
        <v>901</v>
      </c>
      <c r="R5" s="563" t="s">
        <v>897</v>
      </c>
      <c r="S5" s="521" t="s">
        <v>843</v>
      </c>
      <c r="T5" s="524" t="s">
        <v>902</v>
      </c>
      <c r="U5" s="563" t="s">
        <v>897</v>
      </c>
      <c r="V5" s="525" t="s">
        <v>857</v>
      </c>
      <c r="W5" s="523" t="s">
        <v>903</v>
      </c>
      <c r="X5" s="563" t="s">
        <v>897</v>
      </c>
      <c r="Y5" s="525" t="s">
        <v>870</v>
      </c>
      <c r="Z5" s="507" t="s">
        <v>904</v>
      </c>
      <c r="AA5" s="563" t="s">
        <v>897</v>
      </c>
    </row>
    <row r="6" spans="1:282" s="255" customFormat="1" ht="165" customHeight="1">
      <c r="A6" s="573" t="s">
        <v>905</v>
      </c>
      <c r="B6" s="574" t="s">
        <v>906</v>
      </c>
      <c r="C6" s="561"/>
      <c r="D6" s="526" t="s">
        <v>771</v>
      </c>
      <c r="E6" s="527" t="s">
        <v>907</v>
      </c>
      <c r="F6" s="528" t="s">
        <v>897</v>
      </c>
      <c r="G6" s="529" t="s">
        <v>786</v>
      </c>
      <c r="H6" s="530" t="s">
        <v>908</v>
      </c>
      <c r="I6" s="531" t="s">
        <v>897</v>
      </c>
      <c r="J6" s="519" t="s">
        <v>800</v>
      </c>
      <c r="K6" s="532" t="s">
        <v>909</v>
      </c>
      <c r="L6" s="533" t="s">
        <v>897</v>
      </c>
      <c r="M6" s="521" t="s">
        <v>814</v>
      </c>
      <c r="N6" s="685" t="s">
        <v>910</v>
      </c>
      <c r="O6" s="563" t="s">
        <v>897</v>
      </c>
      <c r="P6" s="522" t="s">
        <v>830</v>
      </c>
      <c r="Q6" s="534" t="s">
        <v>911</v>
      </c>
      <c r="R6" s="563" t="s">
        <v>897</v>
      </c>
      <c r="S6" s="521" t="s">
        <v>844</v>
      </c>
      <c r="T6" s="535" t="s">
        <v>912</v>
      </c>
      <c r="U6" s="563" t="s">
        <v>897</v>
      </c>
      <c r="V6" s="525" t="s">
        <v>858</v>
      </c>
      <c r="W6" s="534" t="s">
        <v>913</v>
      </c>
      <c r="X6" s="563" t="s">
        <v>897</v>
      </c>
      <c r="Y6" s="525" t="s">
        <v>871</v>
      </c>
      <c r="Z6" s="534" t="s">
        <v>914</v>
      </c>
      <c r="AA6" s="563" t="s">
        <v>897</v>
      </c>
    </row>
    <row r="7" spans="1:282" s="255" customFormat="1" ht="201.95" customHeight="1" thickBot="1">
      <c r="A7" s="575" t="s">
        <v>915</v>
      </c>
      <c r="B7" s="576" t="s">
        <v>916</v>
      </c>
      <c r="C7" s="561"/>
      <c r="D7" s="515" t="s">
        <v>773</v>
      </c>
      <c r="E7" s="507" t="s">
        <v>917</v>
      </c>
      <c r="F7" s="506" t="s">
        <v>897</v>
      </c>
      <c r="G7" s="529" t="s">
        <v>788</v>
      </c>
      <c r="H7" s="517" t="s">
        <v>918</v>
      </c>
      <c r="I7" s="563" t="s">
        <v>897</v>
      </c>
      <c r="J7" s="521" t="s">
        <v>802</v>
      </c>
      <c r="K7" s="517" t="s">
        <v>919</v>
      </c>
      <c r="L7" s="563" t="s">
        <v>897</v>
      </c>
      <c r="M7" s="521" t="s">
        <v>816</v>
      </c>
      <c r="N7" s="537" t="s">
        <v>920</v>
      </c>
      <c r="O7" s="563" t="s">
        <v>897</v>
      </c>
      <c r="P7" s="522" t="s">
        <v>832</v>
      </c>
      <c r="Q7" s="523" t="s">
        <v>921</v>
      </c>
      <c r="R7" s="563" t="s">
        <v>897</v>
      </c>
      <c r="S7" s="521" t="s">
        <v>846</v>
      </c>
      <c r="T7" s="524" t="s">
        <v>922</v>
      </c>
      <c r="U7" s="563" t="s">
        <v>897</v>
      </c>
      <c r="V7" s="525" t="s">
        <v>860</v>
      </c>
      <c r="W7" s="523" t="s">
        <v>923</v>
      </c>
      <c r="X7" s="563" t="s">
        <v>897</v>
      </c>
      <c r="Y7" s="525" t="s">
        <v>873</v>
      </c>
      <c r="Z7" s="523" t="s">
        <v>924</v>
      </c>
      <c r="AA7" s="563" t="s">
        <v>897</v>
      </c>
    </row>
    <row r="8" spans="1:282" s="255" customFormat="1" ht="40.5" customHeight="1" thickBot="1">
      <c r="A8" s="539" t="s">
        <v>925</v>
      </c>
      <c r="B8" s="508"/>
      <c r="C8" s="561"/>
      <c r="D8" s="542" t="s">
        <v>926</v>
      </c>
      <c r="E8" s="540"/>
      <c r="F8" s="540"/>
      <c r="G8" s="540"/>
      <c r="H8" s="540"/>
      <c r="I8" s="540"/>
      <c r="J8" s="540"/>
      <c r="K8" s="540"/>
      <c r="L8" s="540"/>
      <c r="M8" s="540"/>
      <c r="N8" s="540"/>
      <c r="O8" s="540"/>
      <c r="P8" s="540"/>
      <c r="Q8" s="540"/>
      <c r="R8" s="540"/>
      <c r="S8" s="540"/>
      <c r="T8" s="540"/>
      <c r="U8" s="540"/>
      <c r="V8" s="540"/>
      <c r="W8" s="540"/>
      <c r="X8" s="540"/>
      <c r="Y8" s="540"/>
      <c r="Z8" s="540"/>
      <c r="AA8" s="543"/>
    </row>
    <row r="9" spans="1:282" s="255" customFormat="1" ht="176.45" customHeight="1" thickBot="1">
      <c r="A9" s="510" t="s">
        <v>927</v>
      </c>
      <c r="B9" s="555" t="s">
        <v>928</v>
      </c>
      <c r="C9" s="561"/>
      <c r="D9" s="526" t="s">
        <v>775</v>
      </c>
      <c r="E9" s="527" t="s">
        <v>929</v>
      </c>
      <c r="F9" s="528" t="s">
        <v>897</v>
      </c>
      <c r="G9" s="529" t="s">
        <v>790</v>
      </c>
      <c r="H9" s="530" t="s">
        <v>930</v>
      </c>
      <c r="I9" s="563" t="s">
        <v>897</v>
      </c>
      <c r="J9" s="519" t="s">
        <v>804</v>
      </c>
      <c r="K9" s="532" t="s">
        <v>931</v>
      </c>
      <c r="L9" s="563" t="s">
        <v>897</v>
      </c>
      <c r="M9" s="521" t="s">
        <v>818</v>
      </c>
      <c r="N9" s="553" t="s">
        <v>932</v>
      </c>
      <c r="O9" s="563" t="s">
        <v>897</v>
      </c>
      <c r="P9" s="522" t="s">
        <v>833</v>
      </c>
      <c r="Q9" s="534" t="s">
        <v>933</v>
      </c>
      <c r="R9" s="563" t="s">
        <v>897</v>
      </c>
      <c r="S9" s="521" t="s">
        <v>848</v>
      </c>
      <c r="T9" s="554" t="s">
        <v>934</v>
      </c>
      <c r="U9" s="563" t="s">
        <v>897</v>
      </c>
      <c r="V9" s="525" t="s">
        <v>862</v>
      </c>
      <c r="W9" s="534" t="s">
        <v>935</v>
      </c>
      <c r="X9" s="563" t="s">
        <v>897</v>
      </c>
      <c r="Y9" s="525" t="s">
        <v>874</v>
      </c>
      <c r="Z9" s="534" t="s">
        <v>936</v>
      </c>
      <c r="AA9" s="563" t="s">
        <v>897</v>
      </c>
    </row>
    <row r="10" spans="1:282" s="497" customFormat="1" ht="32.1" customHeight="1" thickBot="1">
      <c r="A10" s="538" t="s">
        <v>937</v>
      </c>
      <c r="B10" s="508"/>
      <c r="C10" s="561"/>
      <c r="D10" s="542" t="s">
        <v>926</v>
      </c>
      <c r="E10" s="540"/>
      <c r="F10" s="540"/>
      <c r="G10" s="540"/>
      <c r="H10" s="540"/>
      <c r="I10" s="540"/>
      <c r="J10" s="540"/>
      <c r="K10" s="540"/>
      <c r="L10" s="540"/>
      <c r="M10" s="540"/>
      <c r="N10" s="540"/>
      <c r="O10" s="540"/>
      <c r="P10" s="540"/>
      <c r="Q10" s="540"/>
      <c r="R10" s="540"/>
      <c r="S10" s="540"/>
      <c r="T10" s="540"/>
      <c r="U10" s="540"/>
      <c r="V10" s="540"/>
      <c r="W10" s="540"/>
      <c r="X10" s="540"/>
      <c r="Y10" s="540"/>
      <c r="Z10" s="540"/>
      <c r="AA10" s="543"/>
      <c r="AB10" s="255"/>
      <c r="AC10" s="255"/>
      <c r="AD10" s="255"/>
      <c r="AE10" s="255"/>
      <c r="AF10" s="255"/>
      <c r="AG10" s="255"/>
      <c r="AH10" s="255"/>
      <c r="AI10" s="255"/>
      <c r="AJ10" s="255"/>
      <c r="AK10" s="255"/>
      <c r="AL10" s="255"/>
      <c r="AM10" s="255"/>
      <c r="AN10" s="255"/>
      <c r="AO10" s="255"/>
      <c r="AP10" s="255"/>
      <c r="AQ10" s="255"/>
      <c r="AR10" s="255"/>
      <c r="AS10" s="255"/>
      <c r="AT10" s="255"/>
      <c r="AU10" s="255"/>
      <c r="AV10" s="255"/>
      <c r="AW10" s="255"/>
      <c r="AX10" s="255"/>
      <c r="AY10" s="255"/>
      <c r="AZ10" s="255"/>
      <c r="BA10" s="255"/>
      <c r="BB10" s="255"/>
      <c r="BC10" s="255"/>
      <c r="BD10" s="255"/>
      <c r="BE10" s="255"/>
      <c r="BF10" s="255"/>
      <c r="BG10" s="255"/>
      <c r="BH10" s="255"/>
      <c r="BI10" s="255"/>
      <c r="BJ10" s="255"/>
      <c r="BK10" s="255"/>
      <c r="BL10" s="255"/>
      <c r="BM10" s="255"/>
      <c r="BN10" s="255"/>
      <c r="BO10" s="255"/>
      <c r="BP10" s="255"/>
      <c r="BQ10" s="255"/>
      <c r="BR10" s="255"/>
      <c r="BS10" s="255"/>
      <c r="BT10" s="255"/>
      <c r="BU10" s="255"/>
      <c r="BV10" s="255"/>
      <c r="BW10" s="255"/>
      <c r="BX10" s="255"/>
      <c r="BY10" s="255"/>
      <c r="BZ10" s="255"/>
      <c r="CA10" s="255"/>
      <c r="CB10" s="255"/>
      <c r="CC10" s="255"/>
      <c r="CD10" s="255"/>
      <c r="CE10" s="255"/>
      <c r="CF10" s="255"/>
      <c r="CG10" s="255"/>
      <c r="CH10" s="255"/>
      <c r="CI10" s="255"/>
      <c r="CJ10" s="255"/>
      <c r="CK10" s="255"/>
      <c r="CL10" s="255"/>
      <c r="CM10" s="255"/>
      <c r="CN10" s="255"/>
      <c r="CO10" s="255"/>
      <c r="CP10" s="255"/>
      <c r="CQ10" s="255"/>
      <c r="CR10" s="255"/>
      <c r="CS10" s="255"/>
      <c r="CT10" s="255"/>
      <c r="CU10" s="255"/>
      <c r="CV10" s="255"/>
      <c r="CW10" s="255"/>
      <c r="CX10" s="255"/>
      <c r="CY10" s="255"/>
      <c r="CZ10" s="255"/>
      <c r="DA10" s="255"/>
      <c r="DB10" s="255"/>
      <c r="DC10" s="255"/>
      <c r="DD10" s="255"/>
      <c r="DE10" s="255"/>
      <c r="DF10" s="255"/>
      <c r="DG10" s="255"/>
      <c r="DH10" s="255"/>
      <c r="DI10" s="255"/>
      <c r="DJ10" s="255"/>
      <c r="DK10" s="255"/>
      <c r="DL10" s="255"/>
      <c r="DM10" s="255"/>
      <c r="DN10" s="255"/>
      <c r="DO10" s="255"/>
      <c r="DP10" s="255"/>
      <c r="DQ10" s="255"/>
      <c r="DR10" s="255"/>
      <c r="DS10" s="255"/>
      <c r="DT10" s="255"/>
      <c r="DU10" s="255"/>
      <c r="DV10" s="255"/>
      <c r="DW10" s="255"/>
      <c r="DX10" s="255"/>
      <c r="DY10" s="255"/>
      <c r="DZ10" s="255"/>
      <c r="EA10" s="255"/>
      <c r="EB10" s="255"/>
      <c r="EC10" s="255"/>
      <c r="ED10" s="255"/>
      <c r="EE10" s="255"/>
      <c r="EF10" s="255"/>
      <c r="EG10" s="255"/>
      <c r="EH10" s="255"/>
      <c r="EI10" s="255"/>
      <c r="EJ10" s="255"/>
      <c r="EK10" s="255"/>
      <c r="EL10" s="255"/>
      <c r="EM10" s="255"/>
      <c r="EN10" s="255"/>
      <c r="EO10" s="255"/>
      <c r="EP10" s="255"/>
      <c r="EQ10" s="255"/>
      <c r="ER10" s="255"/>
      <c r="ES10" s="255"/>
      <c r="ET10" s="255"/>
      <c r="EU10" s="255"/>
      <c r="EV10" s="255"/>
      <c r="EW10" s="255"/>
      <c r="EX10" s="255"/>
      <c r="EY10" s="255"/>
      <c r="EZ10" s="255"/>
      <c r="FA10" s="255"/>
      <c r="FB10" s="255"/>
      <c r="FC10" s="255"/>
      <c r="FD10" s="255"/>
      <c r="FE10" s="255"/>
      <c r="FF10" s="255"/>
      <c r="FG10" s="255"/>
      <c r="FH10" s="255"/>
      <c r="FI10" s="255"/>
      <c r="FJ10" s="255"/>
      <c r="FK10" s="255"/>
      <c r="FL10" s="255"/>
      <c r="FM10" s="255"/>
      <c r="FN10" s="255"/>
      <c r="FO10" s="255"/>
      <c r="FP10" s="255"/>
      <c r="FQ10" s="255"/>
      <c r="FR10" s="255"/>
      <c r="FS10" s="255"/>
      <c r="FT10" s="255"/>
      <c r="FU10" s="255"/>
      <c r="FV10" s="255"/>
      <c r="FW10" s="255"/>
      <c r="FX10" s="255"/>
      <c r="FY10" s="255"/>
      <c r="FZ10" s="255"/>
      <c r="GA10" s="255"/>
      <c r="GB10" s="255"/>
      <c r="GC10" s="255"/>
      <c r="GD10" s="255"/>
      <c r="GE10" s="255"/>
      <c r="GF10" s="255"/>
      <c r="GG10" s="255"/>
      <c r="GH10" s="255"/>
      <c r="GI10" s="255"/>
      <c r="GJ10" s="255"/>
      <c r="GK10" s="255"/>
      <c r="GL10" s="255"/>
      <c r="GM10" s="255"/>
      <c r="GN10" s="255"/>
      <c r="GO10" s="255"/>
      <c r="GP10" s="255"/>
      <c r="GQ10" s="255"/>
      <c r="GR10" s="255"/>
      <c r="GS10" s="255"/>
      <c r="GT10" s="255"/>
      <c r="GU10" s="255"/>
      <c r="GV10" s="255"/>
      <c r="GW10" s="255"/>
      <c r="GX10" s="255"/>
      <c r="GY10" s="255"/>
      <c r="GZ10" s="255"/>
      <c r="HA10" s="255"/>
      <c r="HB10" s="255"/>
      <c r="HC10" s="255"/>
      <c r="HD10" s="255"/>
      <c r="HE10" s="255"/>
      <c r="HF10" s="255"/>
      <c r="HG10" s="255"/>
      <c r="HH10" s="255"/>
      <c r="HI10" s="255"/>
      <c r="HJ10" s="255"/>
      <c r="HK10" s="255"/>
      <c r="HL10" s="255"/>
      <c r="HM10" s="255"/>
      <c r="HN10" s="255"/>
      <c r="HO10" s="255"/>
      <c r="HP10" s="255"/>
      <c r="HQ10" s="255"/>
      <c r="HR10" s="255"/>
      <c r="HS10" s="255"/>
      <c r="HT10" s="255"/>
      <c r="HU10" s="255"/>
      <c r="HV10" s="255"/>
      <c r="HW10" s="255"/>
      <c r="HX10" s="255"/>
      <c r="HY10" s="255"/>
      <c r="HZ10" s="255"/>
      <c r="IA10" s="255"/>
      <c r="IB10" s="255"/>
      <c r="IC10" s="255"/>
      <c r="ID10" s="255"/>
      <c r="IE10" s="255"/>
      <c r="IF10" s="255"/>
      <c r="IG10" s="255"/>
      <c r="IH10" s="255"/>
      <c r="II10" s="255"/>
      <c r="IJ10" s="255"/>
      <c r="IK10" s="255"/>
      <c r="IL10" s="255"/>
      <c r="IM10" s="255"/>
      <c r="IN10" s="255"/>
      <c r="IO10" s="255"/>
      <c r="IP10" s="255"/>
      <c r="IQ10" s="255"/>
      <c r="IR10" s="255"/>
      <c r="IS10" s="255"/>
      <c r="IT10" s="255"/>
      <c r="IU10" s="255"/>
      <c r="IV10" s="255"/>
      <c r="IW10" s="255"/>
      <c r="IX10" s="255"/>
      <c r="IY10" s="255"/>
      <c r="IZ10" s="255"/>
      <c r="JA10" s="255"/>
      <c r="JB10" s="255"/>
      <c r="JC10" s="255"/>
      <c r="JD10" s="255"/>
      <c r="JE10" s="255"/>
      <c r="JF10" s="255"/>
      <c r="JG10" s="255"/>
      <c r="JH10" s="255"/>
      <c r="JI10" s="255"/>
      <c r="JJ10" s="255"/>
      <c r="JK10" s="255"/>
      <c r="JL10" s="255"/>
      <c r="JM10" s="255"/>
      <c r="JN10" s="255"/>
      <c r="JO10" s="255"/>
      <c r="JP10" s="255"/>
      <c r="JQ10" s="255"/>
      <c r="JR10" s="255"/>
      <c r="JS10" s="255"/>
      <c r="JT10" s="255"/>
      <c r="JU10" s="255"/>
      <c r="JV10" s="255"/>
    </row>
    <row r="11" spans="1:282" s="255" customFormat="1" ht="174.95" customHeight="1">
      <c r="A11" s="577" t="s">
        <v>648</v>
      </c>
      <c r="B11" s="578" t="s">
        <v>938</v>
      </c>
      <c r="C11" s="561"/>
      <c r="D11" s="515" t="s">
        <v>777</v>
      </c>
      <c r="E11" s="517" t="s">
        <v>939</v>
      </c>
      <c r="F11" s="518" t="s">
        <v>897</v>
      </c>
      <c r="G11" s="521" t="s">
        <v>792</v>
      </c>
      <c r="H11" s="517" t="s">
        <v>940</v>
      </c>
      <c r="I11" s="563" t="s">
        <v>897</v>
      </c>
      <c r="J11" s="525" t="s">
        <v>805</v>
      </c>
      <c r="K11" s="536" t="s">
        <v>941</v>
      </c>
      <c r="L11" s="563" t="s">
        <v>897</v>
      </c>
      <c r="M11" s="525" t="s">
        <v>820</v>
      </c>
      <c r="N11" s="687" t="s">
        <v>942</v>
      </c>
      <c r="O11" s="563" t="s">
        <v>897</v>
      </c>
      <c r="P11" s="522" t="s">
        <v>835</v>
      </c>
      <c r="Q11" s="507" t="s">
        <v>943</v>
      </c>
      <c r="R11" s="563" t="s">
        <v>897</v>
      </c>
      <c r="S11" s="525" t="s">
        <v>850</v>
      </c>
      <c r="T11" s="507" t="s">
        <v>944</v>
      </c>
      <c r="U11" s="563" t="s">
        <v>897</v>
      </c>
      <c r="V11" s="525" t="s">
        <v>864</v>
      </c>
      <c r="W11" s="507" t="s">
        <v>945</v>
      </c>
      <c r="X11" s="563" t="s">
        <v>897</v>
      </c>
      <c r="Y11" s="525" t="s">
        <v>876</v>
      </c>
      <c r="Z11" s="507" t="s">
        <v>946</v>
      </c>
      <c r="AA11" s="563" t="s">
        <v>897</v>
      </c>
    </row>
    <row r="12" spans="1:282" s="497" customFormat="1" ht="32.25" customHeight="1" thickBot="1">
      <c r="A12" s="539" t="s">
        <v>947</v>
      </c>
      <c r="B12" s="540"/>
      <c r="C12" s="561"/>
      <c r="D12" s="542" t="s">
        <v>926</v>
      </c>
      <c r="E12" s="540"/>
      <c r="F12" s="540"/>
      <c r="G12" s="540"/>
      <c r="H12" s="540"/>
      <c r="I12" s="540"/>
      <c r="J12" s="540"/>
      <c r="K12" s="540"/>
      <c r="L12" s="540"/>
      <c r="M12" s="540"/>
      <c r="N12" s="540"/>
      <c r="O12" s="540"/>
      <c r="P12" s="540"/>
      <c r="Q12" s="540"/>
      <c r="R12" s="540"/>
      <c r="S12" s="540"/>
      <c r="T12" s="540"/>
      <c r="U12" s="540"/>
      <c r="V12" s="540"/>
      <c r="W12" s="540"/>
      <c r="X12" s="540"/>
      <c r="Y12" s="540"/>
      <c r="Z12" s="540"/>
      <c r="AA12" s="543"/>
      <c r="AB12" s="255"/>
      <c r="AC12" s="255"/>
      <c r="AD12" s="255"/>
      <c r="AE12" s="255"/>
      <c r="AF12" s="255"/>
      <c r="AG12" s="255"/>
      <c r="AH12" s="255"/>
      <c r="AI12" s="255"/>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255"/>
      <c r="BK12" s="255"/>
      <c r="BL12" s="255"/>
      <c r="BM12" s="255"/>
      <c r="BN12" s="255"/>
      <c r="BO12" s="255"/>
      <c r="BP12" s="255"/>
      <c r="BQ12" s="255"/>
      <c r="BR12" s="255"/>
      <c r="BS12" s="255"/>
      <c r="BT12" s="255"/>
      <c r="BU12" s="255"/>
      <c r="BV12" s="255"/>
      <c r="BW12" s="255"/>
      <c r="BX12" s="255"/>
      <c r="BY12" s="255"/>
      <c r="BZ12" s="255"/>
      <c r="CA12" s="255"/>
      <c r="CB12" s="255"/>
      <c r="CC12" s="255"/>
      <c r="CD12" s="255"/>
      <c r="CE12" s="255"/>
      <c r="CF12" s="255"/>
      <c r="CG12" s="255"/>
      <c r="CH12" s="255"/>
      <c r="CI12" s="255"/>
      <c r="CJ12" s="255"/>
      <c r="CK12" s="255"/>
      <c r="CL12" s="255"/>
      <c r="CM12" s="255"/>
      <c r="CN12" s="255"/>
      <c r="CO12" s="255"/>
      <c r="CP12" s="255"/>
      <c r="CQ12" s="255"/>
      <c r="CR12" s="255"/>
      <c r="CS12" s="255"/>
      <c r="CT12" s="255"/>
      <c r="CU12" s="255"/>
      <c r="CV12" s="255"/>
      <c r="CW12" s="255"/>
      <c r="CX12" s="255"/>
      <c r="CY12" s="255"/>
      <c r="CZ12" s="255"/>
      <c r="DA12" s="255"/>
      <c r="DB12" s="255"/>
      <c r="DC12" s="255"/>
      <c r="DD12" s="255"/>
      <c r="DE12" s="255"/>
      <c r="DF12" s="255"/>
      <c r="DG12" s="255"/>
      <c r="DH12" s="255"/>
      <c r="DI12" s="255"/>
      <c r="DJ12" s="255"/>
      <c r="DK12" s="255"/>
      <c r="DL12" s="255"/>
      <c r="DM12" s="255"/>
      <c r="DN12" s="255"/>
      <c r="DO12" s="255"/>
      <c r="DP12" s="255"/>
      <c r="DQ12" s="255"/>
      <c r="DR12" s="255"/>
      <c r="DS12" s="255"/>
      <c r="DT12" s="255"/>
      <c r="DU12" s="255"/>
      <c r="DV12" s="255"/>
      <c r="DW12" s="255"/>
      <c r="DX12" s="255"/>
      <c r="DY12" s="255"/>
      <c r="DZ12" s="255"/>
      <c r="EA12" s="255"/>
      <c r="EB12" s="255"/>
      <c r="EC12" s="255"/>
      <c r="ED12" s="255"/>
      <c r="EE12" s="255"/>
      <c r="EF12" s="255"/>
      <c r="EG12" s="255"/>
      <c r="EH12" s="255"/>
      <c r="EI12" s="255"/>
      <c r="EJ12" s="255"/>
      <c r="EK12" s="255"/>
      <c r="EL12" s="255"/>
      <c r="EM12" s="255"/>
      <c r="EN12" s="255"/>
      <c r="EO12" s="255"/>
      <c r="EP12" s="255"/>
      <c r="EQ12" s="255"/>
      <c r="ER12" s="255"/>
      <c r="ES12" s="255"/>
      <c r="ET12" s="255"/>
      <c r="EU12" s="255"/>
      <c r="EV12" s="255"/>
      <c r="EW12" s="255"/>
      <c r="EX12" s="255"/>
      <c r="EY12" s="255"/>
      <c r="EZ12" s="255"/>
      <c r="FA12" s="255"/>
      <c r="FB12" s="255"/>
      <c r="FC12" s="255"/>
      <c r="FD12" s="255"/>
      <c r="FE12" s="255"/>
      <c r="FF12" s="255"/>
      <c r="FG12" s="255"/>
      <c r="FH12" s="255"/>
      <c r="FI12" s="255"/>
      <c r="FJ12" s="255"/>
      <c r="FK12" s="255"/>
      <c r="FL12" s="255"/>
      <c r="FM12" s="255"/>
      <c r="FN12" s="255"/>
      <c r="FO12" s="255"/>
      <c r="FP12" s="255"/>
      <c r="FQ12" s="255"/>
      <c r="FR12" s="255"/>
      <c r="FS12" s="255"/>
      <c r="FT12" s="255"/>
      <c r="FU12" s="255"/>
      <c r="FV12" s="255"/>
      <c r="FW12" s="255"/>
      <c r="FX12" s="255"/>
      <c r="FY12" s="255"/>
      <c r="FZ12" s="255"/>
      <c r="GA12" s="255"/>
      <c r="GB12" s="255"/>
      <c r="GC12" s="255"/>
      <c r="GD12" s="255"/>
      <c r="GE12" s="255"/>
      <c r="GF12" s="255"/>
      <c r="GG12" s="255"/>
      <c r="GH12" s="255"/>
      <c r="GI12" s="255"/>
      <c r="GJ12" s="255"/>
      <c r="GK12" s="255"/>
      <c r="GL12" s="255"/>
      <c r="GM12" s="255"/>
      <c r="GN12" s="255"/>
      <c r="GO12" s="255"/>
      <c r="GP12" s="255"/>
      <c r="GQ12" s="255"/>
      <c r="GR12" s="255"/>
      <c r="GS12" s="255"/>
      <c r="GT12" s="255"/>
      <c r="GU12" s="255"/>
      <c r="GV12" s="255"/>
      <c r="GW12" s="255"/>
      <c r="GX12" s="255"/>
      <c r="GY12" s="255"/>
      <c r="GZ12" s="255"/>
      <c r="HA12" s="255"/>
      <c r="HB12" s="255"/>
      <c r="HC12" s="255"/>
      <c r="HD12" s="255"/>
      <c r="HE12" s="255"/>
      <c r="HF12" s="255"/>
      <c r="HG12" s="255"/>
      <c r="HH12" s="255"/>
      <c r="HI12" s="255"/>
      <c r="HJ12" s="255"/>
      <c r="HK12" s="255"/>
      <c r="HL12" s="255"/>
      <c r="HM12" s="255"/>
      <c r="HN12" s="255"/>
      <c r="HO12" s="255"/>
      <c r="HP12" s="255"/>
      <c r="HQ12" s="255"/>
      <c r="HR12" s="255"/>
      <c r="HS12" s="255"/>
      <c r="HT12" s="255"/>
      <c r="HU12" s="255"/>
      <c r="HV12" s="255"/>
      <c r="HW12" s="255"/>
      <c r="HX12" s="255"/>
      <c r="HY12" s="255"/>
      <c r="HZ12" s="255"/>
      <c r="IA12" s="255"/>
      <c r="IB12" s="255"/>
      <c r="IC12" s="255"/>
      <c r="ID12" s="255"/>
      <c r="IE12" s="255"/>
      <c r="IF12" s="255"/>
      <c r="IG12" s="255"/>
      <c r="IH12" s="255"/>
      <c r="II12" s="255"/>
      <c r="IJ12" s="255"/>
      <c r="IK12" s="255"/>
      <c r="IL12" s="255"/>
      <c r="IM12" s="255"/>
      <c r="IN12" s="255"/>
      <c r="IO12" s="255"/>
      <c r="IP12" s="255"/>
      <c r="IQ12" s="255"/>
      <c r="IR12" s="255"/>
      <c r="IS12" s="255"/>
      <c r="IT12" s="255"/>
      <c r="IU12" s="255"/>
      <c r="IV12" s="255"/>
      <c r="IW12" s="255"/>
      <c r="IX12" s="255"/>
      <c r="IY12" s="255"/>
      <c r="IZ12" s="255"/>
      <c r="JA12" s="255"/>
      <c r="JB12" s="255"/>
      <c r="JC12" s="255"/>
      <c r="JD12" s="255"/>
      <c r="JE12" s="255"/>
      <c r="JF12" s="255"/>
      <c r="JG12" s="255"/>
      <c r="JH12" s="255"/>
      <c r="JI12" s="255"/>
      <c r="JJ12" s="255"/>
      <c r="JK12" s="255"/>
      <c r="JL12" s="255"/>
      <c r="JM12" s="255"/>
      <c r="JN12" s="255"/>
      <c r="JO12" s="255"/>
      <c r="JP12" s="255"/>
      <c r="JQ12" s="255"/>
      <c r="JR12" s="255"/>
      <c r="JS12" s="255"/>
      <c r="JT12" s="255"/>
      <c r="JU12" s="255"/>
      <c r="JV12" s="255"/>
    </row>
    <row r="13" spans="1:282" s="255" customFormat="1" ht="163.5" customHeight="1" thickBot="1">
      <c r="A13" s="579" t="s">
        <v>948</v>
      </c>
      <c r="B13" s="580" t="s">
        <v>949</v>
      </c>
      <c r="C13" s="561"/>
      <c r="D13" s="557" t="s">
        <v>779</v>
      </c>
      <c r="E13" s="552" t="s">
        <v>950</v>
      </c>
      <c r="F13" s="556" t="s">
        <v>897</v>
      </c>
      <c r="G13" s="525" t="s">
        <v>794</v>
      </c>
      <c r="H13" s="552" t="s">
        <v>951</v>
      </c>
      <c r="I13" s="563" t="s">
        <v>897</v>
      </c>
      <c r="J13" s="525" t="s">
        <v>807</v>
      </c>
      <c r="K13" s="558" t="s">
        <v>952</v>
      </c>
      <c r="L13" s="563" t="s">
        <v>897</v>
      </c>
      <c r="M13" s="525" t="s">
        <v>822</v>
      </c>
      <c r="N13" s="558" t="s">
        <v>953</v>
      </c>
      <c r="O13" s="563" t="s">
        <v>897</v>
      </c>
      <c r="P13" s="522" t="s">
        <v>837</v>
      </c>
      <c r="Q13" s="552" t="s">
        <v>954</v>
      </c>
      <c r="R13" s="563" t="s">
        <v>897</v>
      </c>
      <c r="S13" s="525" t="s">
        <v>852</v>
      </c>
      <c r="T13" s="552" t="s">
        <v>955</v>
      </c>
      <c r="U13" s="563" t="s">
        <v>897</v>
      </c>
      <c r="V13" s="525" t="s">
        <v>866</v>
      </c>
      <c r="W13" s="552" t="s">
        <v>956</v>
      </c>
      <c r="X13" s="563" t="s">
        <v>897</v>
      </c>
      <c r="Y13" s="525" t="s">
        <v>878</v>
      </c>
      <c r="Z13" s="552" t="s">
        <v>957</v>
      </c>
      <c r="AA13" s="563" t="s">
        <v>897</v>
      </c>
    </row>
    <row r="14" spans="1:282" s="255" customFormat="1" ht="157.5" customHeight="1" thickBot="1">
      <c r="A14" s="581" t="s">
        <v>958</v>
      </c>
      <c r="B14" s="582" t="s">
        <v>959</v>
      </c>
      <c r="C14" s="561"/>
      <c r="D14" s="557" t="s">
        <v>781</v>
      </c>
      <c r="E14" s="523" t="s">
        <v>960</v>
      </c>
      <c r="F14" s="563" t="s">
        <v>897</v>
      </c>
      <c r="G14" s="525" t="s">
        <v>796</v>
      </c>
      <c r="H14" s="523" t="s">
        <v>961</v>
      </c>
      <c r="I14" s="563" t="s">
        <v>897</v>
      </c>
      <c r="J14" s="521" t="s">
        <v>808</v>
      </c>
      <c r="K14" s="564" t="s">
        <v>962</v>
      </c>
      <c r="L14" s="563" t="s">
        <v>897</v>
      </c>
      <c r="M14" s="525" t="s">
        <v>824</v>
      </c>
      <c r="N14" s="523" t="s">
        <v>963</v>
      </c>
      <c r="O14" s="563" t="s">
        <v>897</v>
      </c>
      <c r="P14" s="522" t="s">
        <v>839</v>
      </c>
      <c r="Q14" s="565" t="s">
        <v>964</v>
      </c>
      <c r="R14" s="563" t="s">
        <v>897</v>
      </c>
      <c r="S14" s="525" t="s">
        <v>853</v>
      </c>
      <c r="T14" s="523" t="s">
        <v>965</v>
      </c>
      <c r="U14" s="563" t="s">
        <v>897</v>
      </c>
      <c r="V14" s="525" t="s">
        <v>867</v>
      </c>
      <c r="W14" s="523" t="s">
        <v>966</v>
      </c>
      <c r="X14" s="563" t="s">
        <v>897</v>
      </c>
      <c r="Y14" s="525" t="s">
        <v>880</v>
      </c>
      <c r="Z14" s="523" t="s">
        <v>967</v>
      </c>
      <c r="AA14" s="563" t="s">
        <v>897</v>
      </c>
    </row>
    <row r="15" spans="1:282" s="497" customFormat="1" ht="32.25" customHeight="1" thickBot="1">
      <c r="A15" s="539" t="s">
        <v>968</v>
      </c>
      <c r="B15" s="540"/>
      <c r="C15" s="561"/>
      <c r="D15" s="542" t="s">
        <v>926</v>
      </c>
      <c r="E15" s="540"/>
      <c r="F15" s="540"/>
      <c r="G15" s="540"/>
      <c r="H15" s="540"/>
      <c r="I15" s="540"/>
      <c r="J15" s="540"/>
      <c r="K15" s="540"/>
      <c r="L15" s="540"/>
      <c r="M15" s="540"/>
      <c r="N15" s="540"/>
      <c r="O15" s="540"/>
      <c r="P15" s="540"/>
      <c r="Q15" s="540"/>
      <c r="R15" s="540"/>
      <c r="S15" s="540"/>
      <c r="T15" s="540"/>
      <c r="U15" s="540"/>
      <c r="V15" s="540"/>
      <c r="W15" s="540"/>
      <c r="X15" s="540"/>
      <c r="Y15" s="540"/>
      <c r="Z15" s="540"/>
      <c r="AA15" s="543"/>
      <c r="AB15" s="255"/>
      <c r="AC15" s="255"/>
      <c r="AD15" s="255"/>
      <c r="AE15" s="255"/>
      <c r="AF15" s="255"/>
      <c r="AG15" s="255"/>
      <c r="AH15" s="255"/>
      <c r="AI15" s="255"/>
      <c r="AJ15" s="255"/>
      <c r="AK15" s="255"/>
      <c r="AL15" s="255"/>
      <c r="AM15" s="255"/>
      <c r="AN15" s="255"/>
      <c r="AO15" s="255"/>
      <c r="AP15" s="255"/>
      <c r="AQ15" s="255"/>
      <c r="AR15" s="255"/>
      <c r="AS15" s="255"/>
      <c r="AT15" s="255"/>
      <c r="AU15" s="255"/>
      <c r="AV15" s="255"/>
      <c r="AW15" s="255"/>
      <c r="AX15" s="255"/>
      <c r="AY15" s="255"/>
      <c r="AZ15" s="255"/>
      <c r="BA15" s="255"/>
      <c r="BB15" s="255"/>
      <c r="BC15" s="255"/>
      <c r="BD15" s="255"/>
      <c r="BE15" s="255"/>
      <c r="BF15" s="255"/>
      <c r="BG15" s="255"/>
      <c r="BH15" s="255"/>
      <c r="BI15" s="255"/>
      <c r="BJ15" s="255"/>
      <c r="BK15" s="255"/>
      <c r="BL15" s="255"/>
      <c r="BM15" s="255"/>
      <c r="BN15" s="255"/>
      <c r="BO15" s="255"/>
      <c r="BP15" s="255"/>
      <c r="BQ15" s="255"/>
      <c r="BR15" s="255"/>
      <c r="BS15" s="255"/>
      <c r="BT15" s="255"/>
      <c r="BU15" s="255"/>
      <c r="BV15" s="255"/>
      <c r="BW15" s="255"/>
      <c r="BX15" s="255"/>
      <c r="BY15" s="255"/>
      <c r="BZ15" s="255"/>
      <c r="CA15" s="255"/>
      <c r="CB15" s="255"/>
      <c r="CC15" s="255"/>
      <c r="CD15" s="255"/>
      <c r="CE15" s="255"/>
      <c r="CF15" s="255"/>
      <c r="CG15" s="255"/>
      <c r="CH15" s="255"/>
      <c r="CI15" s="255"/>
      <c r="CJ15" s="255"/>
      <c r="CK15" s="255"/>
      <c r="CL15" s="255"/>
      <c r="CM15" s="255"/>
      <c r="CN15" s="255"/>
      <c r="CO15" s="255"/>
      <c r="CP15" s="255"/>
      <c r="CQ15" s="255"/>
      <c r="CR15" s="255"/>
      <c r="CS15" s="255"/>
      <c r="CT15" s="255"/>
      <c r="CU15" s="255"/>
      <c r="CV15" s="255"/>
      <c r="CW15" s="255"/>
      <c r="CX15" s="255"/>
      <c r="CY15" s="255"/>
      <c r="CZ15" s="255"/>
      <c r="DA15" s="255"/>
      <c r="DB15" s="255"/>
      <c r="DC15" s="255"/>
      <c r="DD15" s="255"/>
      <c r="DE15" s="255"/>
      <c r="DF15" s="255"/>
      <c r="DG15" s="255"/>
      <c r="DH15" s="255"/>
      <c r="DI15" s="255"/>
      <c r="DJ15" s="255"/>
      <c r="DK15" s="255"/>
      <c r="DL15" s="255"/>
      <c r="DM15" s="255"/>
      <c r="DN15" s="255"/>
      <c r="DO15" s="255"/>
      <c r="DP15" s="255"/>
      <c r="DQ15" s="255"/>
      <c r="DR15" s="255"/>
      <c r="DS15" s="255"/>
      <c r="DT15" s="255"/>
      <c r="DU15" s="255"/>
      <c r="DV15" s="255"/>
      <c r="DW15" s="255"/>
      <c r="DX15" s="255"/>
      <c r="DY15" s="255"/>
      <c r="DZ15" s="255"/>
      <c r="EA15" s="255"/>
      <c r="EB15" s="255"/>
      <c r="EC15" s="255"/>
      <c r="ED15" s="255"/>
      <c r="EE15" s="255"/>
      <c r="EF15" s="255"/>
      <c r="EG15" s="255"/>
      <c r="EH15" s="255"/>
      <c r="EI15" s="255"/>
      <c r="EJ15" s="255"/>
      <c r="EK15" s="255"/>
      <c r="EL15" s="255"/>
      <c r="EM15" s="255"/>
      <c r="EN15" s="255"/>
      <c r="EO15" s="255"/>
      <c r="EP15" s="255"/>
      <c r="EQ15" s="255"/>
      <c r="ER15" s="255"/>
      <c r="ES15" s="255"/>
      <c r="ET15" s="255"/>
      <c r="EU15" s="255"/>
      <c r="EV15" s="255"/>
      <c r="EW15" s="255"/>
      <c r="EX15" s="255"/>
      <c r="EY15" s="255"/>
      <c r="EZ15" s="255"/>
      <c r="FA15" s="255"/>
      <c r="FB15" s="255"/>
      <c r="FC15" s="255"/>
      <c r="FD15" s="255"/>
      <c r="FE15" s="255"/>
      <c r="FF15" s="255"/>
      <c r="FG15" s="255"/>
      <c r="FH15" s="255"/>
      <c r="FI15" s="255"/>
      <c r="FJ15" s="255"/>
      <c r="FK15" s="255"/>
      <c r="FL15" s="255"/>
      <c r="FM15" s="255"/>
      <c r="FN15" s="255"/>
      <c r="FO15" s="255"/>
      <c r="FP15" s="255"/>
      <c r="FQ15" s="255"/>
      <c r="FR15" s="255"/>
      <c r="FS15" s="255"/>
      <c r="FT15" s="255"/>
      <c r="FU15" s="255"/>
      <c r="FV15" s="255"/>
      <c r="FW15" s="255"/>
      <c r="FX15" s="255"/>
      <c r="FY15" s="255"/>
      <c r="FZ15" s="255"/>
      <c r="GA15" s="255"/>
      <c r="GB15" s="255"/>
      <c r="GC15" s="255"/>
      <c r="GD15" s="255"/>
      <c r="GE15" s="255"/>
      <c r="GF15" s="255"/>
      <c r="GG15" s="255"/>
      <c r="GH15" s="255"/>
      <c r="GI15" s="255"/>
      <c r="GJ15" s="255"/>
      <c r="GK15" s="255"/>
      <c r="GL15" s="255"/>
      <c r="GM15" s="255"/>
      <c r="GN15" s="255"/>
      <c r="GO15" s="255"/>
      <c r="GP15" s="255"/>
      <c r="GQ15" s="255"/>
      <c r="GR15" s="255"/>
      <c r="GS15" s="255"/>
      <c r="GT15" s="255"/>
      <c r="GU15" s="255"/>
      <c r="GV15" s="255"/>
      <c r="GW15" s="255"/>
      <c r="GX15" s="255"/>
      <c r="GY15" s="255"/>
      <c r="GZ15" s="255"/>
      <c r="HA15" s="255"/>
      <c r="HB15" s="255"/>
      <c r="HC15" s="255"/>
      <c r="HD15" s="255"/>
      <c r="HE15" s="255"/>
      <c r="HF15" s="255"/>
      <c r="HG15" s="255"/>
      <c r="HH15" s="255"/>
      <c r="HI15" s="255"/>
      <c r="HJ15" s="255"/>
      <c r="HK15" s="255"/>
      <c r="HL15" s="255"/>
      <c r="HM15" s="255"/>
      <c r="HN15" s="255"/>
      <c r="HO15" s="255"/>
      <c r="HP15" s="255"/>
      <c r="HQ15" s="255"/>
      <c r="HR15" s="255"/>
      <c r="HS15" s="255"/>
      <c r="HT15" s="255"/>
      <c r="HU15" s="255"/>
      <c r="HV15" s="255"/>
      <c r="HW15" s="255"/>
      <c r="HX15" s="255"/>
      <c r="HY15" s="255"/>
      <c r="HZ15" s="255"/>
      <c r="IA15" s="255"/>
      <c r="IB15" s="255"/>
      <c r="IC15" s="255"/>
      <c r="ID15" s="255"/>
      <c r="IE15" s="255"/>
      <c r="IF15" s="255"/>
      <c r="IG15" s="255"/>
      <c r="IH15" s="255"/>
      <c r="II15" s="255"/>
      <c r="IJ15" s="255"/>
      <c r="IK15" s="255"/>
      <c r="IL15" s="255"/>
      <c r="IM15" s="255"/>
      <c r="IN15" s="255"/>
      <c r="IO15" s="255"/>
      <c r="IP15" s="255"/>
      <c r="IQ15" s="255"/>
      <c r="IR15" s="255"/>
      <c r="IS15" s="255"/>
      <c r="IT15" s="255"/>
      <c r="IU15" s="255"/>
      <c r="IV15" s="255"/>
      <c r="IW15" s="255"/>
      <c r="IX15" s="255"/>
      <c r="IY15" s="255"/>
      <c r="IZ15" s="255"/>
      <c r="JA15" s="255"/>
      <c r="JB15" s="255"/>
      <c r="JC15" s="255"/>
      <c r="JD15" s="255"/>
      <c r="JE15" s="255"/>
      <c r="JF15" s="255"/>
      <c r="JG15" s="255"/>
      <c r="JH15" s="255"/>
      <c r="JI15" s="255"/>
      <c r="JJ15" s="255"/>
      <c r="JK15" s="255"/>
      <c r="JL15" s="255"/>
      <c r="JM15" s="255"/>
      <c r="JN15" s="255"/>
      <c r="JO15" s="255"/>
      <c r="JP15" s="255"/>
      <c r="JQ15" s="255"/>
      <c r="JR15" s="255"/>
      <c r="JS15" s="255"/>
      <c r="JT15" s="255"/>
      <c r="JU15" s="255"/>
      <c r="JV15" s="255"/>
    </row>
    <row r="16" spans="1:282" s="255" customFormat="1" ht="161.44999999999999" customHeight="1" thickBot="1">
      <c r="A16" s="581" t="s">
        <v>958</v>
      </c>
      <c r="B16" s="583" t="s">
        <v>969</v>
      </c>
      <c r="C16" s="561"/>
      <c r="D16" s="566" t="s">
        <v>782</v>
      </c>
      <c r="E16" s="527" t="s">
        <v>970</v>
      </c>
      <c r="F16" s="567" t="s">
        <v>897</v>
      </c>
      <c r="G16" s="568" t="s">
        <v>797</v>
      </c>
      <c r="H16" s="527" t="s">
        <v>971</v>
      </c>
      <c r="I16" s="567" t="s">
        <v>897</v>
      </c>
      <c r="J16" s="568" t="s">
        <v>810</v>
      </c>
      <c r="K16" s="569" t="s">
        <v>972</v>
      </c>
      <c r="L16" s="563" t="s">
        <v>897</v>
      </c>
      <c r="M16" s="568" t="s">
        <v>826</v>
      </c>
      <c r="N16" s="527" t="s">
        <v>973</v>
      </c>
      <c r="O16" s="563" t="s">
        <v>897</v>
      </c>
      <c r="P16" s="522" t="s">
        <v>841</v>
      </c>
      <c r="Q16" s="552" t="s">
        <v>974</v>
      </c>
      <c r="R16" s="563" t="s">
        <v>897</v>
      </c>
      <c r="S16" s="525" t="s">
        <v>855</v>
      </c>
      <c r="T16" s="552" t="s">
        <v>975</v>
      </c>
      <c r="U16" s="563" t="s">
        <v>897</v>
      </c>
      <c r="V16" s="525" t="s">
        <v>868</v>
      </c>
      <c r="W16" s="552" t="s">
        <v>976</v>
      </c>
      <c r="X16" s="563" t="s">
        <v>897</v>
      </c>
      <c r="Y16" s="525" t="s">
        <v>881</v>
      </c>
      <c r="Z16" s="552" t="s">
        <v>977</v>
      </c>
      <c r="AA16" s="563" t="s">
        <v>897</v>
      </c>
    </row>
    <row r="17" spans="1:282" s="499" customFormat="1" ht="32.25" customHeight="1" thickBot="1">
      <c r="A17" s="541" t="s">
        <v>978</v>
      </c>
      <c r="B17" s="509"/>
      <c r="C17" s="561"/>
      <c r="D17" s="542" t="s">
        <v>926</v>
      </c>
      <c r="E17" s="540"/>
      <c r="F17" s="540"/>
      <c r="G17" s="540"/>
      <c r="H17" s="540"/>
      <c r="I17" s="540"/>
      <c r="J17" s="540"/>
      <c r="K17" s="540"/>
      <c r="L17" s="540"/>
      <c r="M17" s="540"/>
      <c r="N17" s="540"/>
      <c r="O17" s="540"/>
      <c r="P17" s="540"/>
      <c r="Q17" s="540"/>
      <c r="R17" s="540"/>
      <c r="S17" s="540"/>
      <c r="T17" s="540"/>
      <c r="U17" s="540"/>
      <c r="V17" s="540"/>
      <c r="W17" s="540"/>
      <c r="X17" s="540"/>
      <c r="Y17" s="540"/>
      <c r="Z17" s="540"/>
      <c r="AA17" s="544"/>
      <c r="AB17" s="498"/>
      <c r="AC17" s="255"/>
      <c r="AD17" s="498"/>
      <c r="AE17" s="498"/>
      <c r="AF17" s="498"/>
      <c r="AG17" s="498"/>
      <c r="AH17" s="498"/>
      <c r="AI17" s="498"/>
      <c r="AJ17" s="498"/>
      <c r="AK17" s="498"/>
      <c r="AL17" s="498"/>
      <c r="AM17" s="498"/>
      <c r="AN17" s="498"/>
      <c r="AO17" s="498"/>
      <c r="AP17" s="498"/>
      <c r="AQ17" s="498"/>
      <c r="AR17" s="498"/>
      <c r="AS17" s="498"/>
      <c r="AT17" s="498"/>
      <c r="AU17" s="498"/>
      <c r="AV17" s="498"/>
      <c r="AW17" s="498"/>
      <c r="AX17" s="498"/>
      <c r="AY17" s="498"/>
      <c r="AZ17" s="498"/>
      <c r="BA17" s="498"/>
      <c r="BB17" s="498"/>
      <c r="BC17" s="498"/>
      <c r="BD17" s="498"/>
      <c r="BE17" s="498"/>
      <c r="BF17" s="498"/>
      <c r="BG17" s="498"/>
      <c r="BH17" s="498"/>
      <c r="BI17" s="498"/>
      <c r="BJ17" s="498"/>
      <c r="BK17" s="498"/>
      <c r="BL17" s="498"/>
      <c r="BM17" s="498"/>
      <c r="BN17" s="498"/>
      <c r="BO17" s="498"/>
      <c r="BP17" s="498"/>
      <c r="BQ17" s="498"/>
      <c r="BR17" s="498"/>
      <c r="BS17" s="498"/>
      <c r="BT17" s="498"/>
      <c r="BU17" s="498"/>
      <c r="BV17" s="498"/>
      <c r="BW17" s="498"/>
      <c r="BX17" s="498"/>
      <c r="BY17" s="498"/>
      <c r="BZ17" s="498"/>
      <c r="CA17" s="498"/>
      <c r="CB17" s="498"/>
      <c r="CC17" s="498"/>
      <c r="CD17" s="498"/>
      <c r="CE17" s="498"/>
      <c r="CF17" s="498"/>
      <c r="CG17" s="498"/>
      <c r="CH17" s="498"/>
      <c r="CI17" s="498"/>
      <c r="CJ17" s="498"/>
      <c r="CK17" s="498"/>
      <c r="CL17" s="498"/>
      <c r="CM17" s="498"/>
      <c r="CN17" s="498"/>
      <c r="CO17" s="498"/>
      <c r="CP17" s="498"/>
      <c r="CQ17" s="498"/>
      <c r="CR17" s="498"/>
      <c r="CS17" s="498"/>
      <c r="CT17" s="498"/>
      <c r="CU17" s="498"/>
      <c r="CV17" s="498"/>
      <c r="CW17" s="498"/>
      <c r="CX17" s="498"/>
      <c r="CY17" s="498"/>
      <c r="CZ17" s="498"/>
      <c r="DA17" s="498"/>
      <c r="DB17" s="498"/>
      <c r="DC17" s="498"/>
      <c r="DD17" s="498"/>
      <c r="DE17" s="498"/>
      <c r="DF17" s="498"/>
      <c r="DG17" s="498"/>
      <c r="DH17" s="498"/>
      <c r="DI17" s="498"/>
      <c r="DJ17" s="498"/>
      <c r="DK17" s="498"/>
      <c r="DL17" s="498"/>
      <c r="DM17" s="498"/>
      <c r="DN17" s="498"/>
      <c r="DO17" s="498"/>
      <c r="DP17" s="498"/>
      <c r="DQ17" s="498"/>
      <c r="DR17" s="498"/>
      <c r="DS17" s="498"/>
      <c r="DT17" s="498"/>
      <c r="DU17" s="498"/>
      <c r="DV17" s="498"/>
      <c r="DW17" s="498"/>
      <c r="DX17" s="498"/>
      <c r="DY17" s="498"/>
      <c r="DZ17" s="498"/>
      <c r="EA17" s="498"/>
      <c r="EB17" s="498"/>
      <c r="EC17" s="498"/>
      <c r="ED17" s="498"/>
      <c r="EE17" s="498"/>
      <c r="EF17" s="498"/>
      <c r="EG17" s="498"/>
      <c r="EH17" s="498"/>
      <c r="EI17" s="498"/>
      <c r="EJ17" s="498"/>
      <c r="EK17" s="498"/>
      <c r="EL17" s="498"/>
      <c r="EM17" s="498"/>
      <c r="EN17" s="498"/>
      <c r="EO17" s="498"/>
      <c r="EP17" s="498"/>
      <c r="EQ17" s="498"/>
      <c r="ER17" s="498"/>
      <c r="ES17" s="498"/>
      <c r="ET17" s="498"/>
      <c r="EU17" s="498"/>
      <c r="EV17" s="498"/>
      <c r="EW17" s="498"/>
      <c r="EX17" s="498"/>
      <c r="EY17" s="498"/>
      <c r="EZ17" s="498"/>
      <c r="FA17" s="498"/>
      <c r="FB17" s="498"/>
      <c r="FC17" s="498"/>
      <c r="FD17" s="498"/>
      <c r="FE17" s="498"/>
      <c r="FF17" s="498"/>
      <c r="FG17" s="498"/>
      <c r="FH17" s="498"/>
      <c r="FI17" s="498"/>
      <c r="FJ17" s="498"/>
      <c r="FK17" s="498"/>
      <c r="FL17" s="498"/>
      <c r="FM17" s="498"/>
      <c r="FN17" s="498"/>
      <c r="FO17" s="498"/>
      <c r="FP17" s="498"/>
      <c r="FQ17" s="498"/>
      <c r="FR17" s="498"/>
      <c r="FS17" s="498"/>
      <c r="FT17" s="498"/>
      <c r="FU17" s="498"/>
      <c r="FV17" s="498"/>
      <c r="FW17" s="498"/>
      <c r="FX17" s="498"/>
      <c r="FY17" s="498"/>
      <c r="FZ17" s="498"/>
      <c r="GA17" s="498"/>
      <c r="GB17" s="498"/>
      <c r="GC17" s="498"/>
      <c r="GD17" s="498"/>
      <c r="GE17" s="498"/>
      <c r="GF17" s="498"/>
      <c r="GG17" s="498"/>
      <c r="GH17" s="498"/>
      <c r="GI17" s="498"/>
      <c r="GJ17" s="498"/>
      <c r="GK17" s="498"/>
      <c r="GL17" s="498"/>
      <c r="GM17" s="498"/>
      <c r="GN17" s="498"/>
      <c r="GO17" s="498"/>
      <c r="GP17" s="498"/>
      <c r="GQ17" s="498"/>
      <c r="GR17" s="498"/>
      <c r="GS17" s="498"/>
      <c r="GT17" s="498"/>
      <c r="GU17" s="498"/>
      <c r="GV17" s="498"/>
      <c r="GW17" s="498"/>
      <c r="GX17" s="498"/>
      <c r="GY17" s="498"/>
      <c r="GZ17" s="498"/>
      <c r="HA17" s="498"/>
      <c r="HB17" s="498"/>
      <c r="HC17" s="498"/>
      <c r="HD17" s="498"/>
      <c r="HE17" s="498"/>
      <c r="HF17" s="498"/>
      <c r="HG17" s="498"/>
      <c r="HH17" s="498"/>
      <c r="HI17" s="498"/>
      <c r="HJ17" s="498"/>
      <c r="HK17" s="498"/>
      <c r="HL17" s="498"/>
      <c r="HM17" s="498"/>
      <c r="HN17" s="498"/>
      <c r="HO17" s="498"/>
      <c r="HP17" s="498"/>
      <c r="HQ17" s="498"/>
      <c r="HR17" s="498"/>
      <c r="HS17" s="498"/>
      <c r="HT17" s="498"/>
      <c r="HU17" s="498"/>
      <c r="HV17" s="498"/>
      <c r="HW17" s="498"/>
      <c r="HX17" s="498"/>
      <c r="HY17" s="498"/>
      <c r="HZ17" s="498"/>
      <c r="IA17" s="498"/>
      <c r="IB17" s="498"/>
      <c r="IC17" s="498"/>
      <c r="ID17" s="498"/>
      <c r="IE17" s="498"/>
      <c r="IF17" s="498"/>
      <c r="IG17" s="498"/>
      <c r="IH17" s="498"/>
      <c r="II17" s="498"/>
      <c r="IJ17" s="498"/>
      <c r="IK17" s="498"/>
      <c r="IL17" s="498"/>
      <c r="IM17" s="498"/>
      <c r="IN17" s="498"/>
      <c r="IO17" s="498"/>
      <c r="IP17" s="498"/>
      <c r="IQ17" s="498"/>
      <c r="IR17" s="498"/>
      <c r="IS17" s="498"/>
      <c r="IT17" s="498"/>
      <c r="IU17" s="498"/>
      <c r="IV17" s="498"/>
      <c r="IW17" s="498"/>
      <c r="IX17" s="498"/>
      <c r="IY17" s="498"/>
      <c r="IZ17" s="498"/>
      <c r="JA17" s="498"/>
      <c r="JB17" s="498"/>
      <c r="JC17" s="498"/>
      <c r="JD17" s="498"/>
      <c r="JE17" s="498"/>
      <c r="JF17" s="498"/>
      <c r="JG17" s="498"/>
      <c r="JH17" s="498"/>
      <c r="JI17" s="498"/>
      <c r="JJ17" s="498"/>
      <c r="JK17" s="498"/>
      <c r="JL17" s="498"/>
      <c r="JM17" s="498"/>
      <c r="JN17" s="498"/>
      <c r="JO17" s="498"/>
      <c r="JP17" s="498"/>
      <c r="JQ17" s="498"/>
      <c r="JR17" s="498"/>
      <c r="JS17" s="498"/>
      <c r="JT17" s="498"/>
      <c r="JU17" s="498"/>
      <c r="JV17" s="498"/>
    </row>
    <row r="18" spans="1:282" s="255" customFormat="1" ht="16.5" thickBot="1">
      <c r="C18" s="562"/>
      <c r="D18" s="256"/>
      <c r="G18" s="256"/>
      <c r="J18" s="253"/>
      <c r="M18" s="253"/>
      <c r="P18" s="253"/>
    </row>
    <row r="19" spans="1:282" s="255" customFormat="1" ht="18" customHeight="1" thickBot="1">
      <c r="A19" s="500" t="s">
        <v>979</v>
      </c>
      <c r="C19" s="562"/>
      <c r="D19" s="256"/>
      <c r="G19" s="256"/>
      <c r="J19" s="253"/>
      <c r="M19" s="253"/>
      <c r="P19" s="253"/>
    </row>
    <row r="20" spans="1:282" s="255" customFormat="1" ht="18" customHeight="1">
      <c r="A20" s="587" t="s">
        <v>897</v>
      </c>
      <c r="C20" s="562"/>
      <c r="D20" s="256"/>
      <c r="G20" s="256"/>
      <c r="J20" s="253"/>
      <c r="M20" s="253"/>
      <c r="P20" s="253"/>
    </row>
    <row r="21" spans="1:282" s="255" customFormat="1" ht="18" customHeight="1">
      <c r="A21" s="501" t="s">
        <v>980</v>
      </c>
      <c r="C21" s="562"/>
      <c r="D21" s="256"/>
      <c r="G21" s="256"/>
      <c r="J21" s="253"/>
      <c r="M21" s="253"/>
      <c r="P21" s="253"/>
    </row>
    <row r="22" spans="1:282" s="255" customFormat="1" ht="15" customHeight="1">
      <c r="A22" s="502" t="s">
        <v>981</v>
      </c>
      <c r="C22" s="562"/>
      <c r="D22" s="256"/>
      <c r="G22" s="256"/>
      <c r="J22" s="253"/>
      <c r="M22" s="253"/>
      <c r="P22" s="253"/>
    </row>
    <row r="23" spans="1:282" s="255" customFormat="1" ht="18" customHeight="1">
      <c r="A23" s="503" t="s">
        <v>982</v>
      </c>
      <c r="C23" s="562"/>
      <c r="D23" s="256"/>
      <c r="G23" s="256"/>
      <c r="J23" s="253"/>
      <c r="M23" s="253"/>
      <c r="P23" s="253"/>
    </row>
    <row r="24" spans="1:282" s="255" customFormat="1" ht="15" customHeight="1">
      <c r="A24" s="504" t="s">
        <v>983</v>
      </c>
      <c r="C24" s="562"/>
      <c r="D24" s="256"/>
      <c r="G24" s="256"/>
      <c r="J24" s="253"/>
      <c r="M24" s="253"/>
      <c r="P24" s="253"/>
    </row>
    <row r="25" spans="1:282" s="255" customFormat="1" ht="17.25" customHeight="1" thickBot="1">
      <c r="A25" s="505" t="s">
        <v>984</v>
      </c>
      <c r="C25" s="562"/>
      <c r="D25" s="256"/>
      <c r="G25" s="256"/>
      <c r="J25" s="253"/>
      <c r="M25" s="253"/>
      <c r="P25" s="253"/>
    </row>
    <row r="26" spans="1:282">
      <c r="D26" s="252"/>
      <c r="G26" s="252"/>
    </row>
    <row r="27" spans="1:282">
      <c r="D27" s="252"/>
      <c r="G27" s="252"/>
    </row>
    <row r="28" spans="1:282">
      <c r="D28" s="252"/>
      <c r="G28" s="252"/>
    </row>
    <row r="29" spans="1:282">
      <c r="D29" s="252"/>
      <c r="G29" s="252"/>
    </row>
    <row r="30" spans="1:282">
      <c r="D30" s="252"/>
      <c r="G30" s="252"/>
    </row>
    <row r="31" spans="1:282">
      <c r="D31" s="252"/>
      <c r="G31" s="252"/>
    </row>
    <row r="32" spans="1:282">
      <c r="D32" s="252"/>
      <c r="G32" s="252"/>
    </row>
    <row r="33" spans="4:7">
      <c r="D33" s="252"/>
      <c r="G33" s="252"/>
    </row>
    <row r="34" spans="4:7">
      <c r="D34" s="252"/>
      <c r="G34" s="252"/>
    </row>
    <row r="35" spans="4:7">
      <c r="D35" s="252"/>
      <c r="G35" s="252"/>
    </row>
    <row r="36" spans="4:7">
      <c r="D36" s="252"/>
      <c r="G36" s="252"/>
    </row>
    <row r="37" spans="4:7">
      <c r="D37" s="252"/>
      <c r="G37" s="252"/>
    </row>
    <row r="38" spans="4:7">
      <c r="D38" s="252"/>
      <c r="G38" s="252"/>
    </row>
    <row r="39" spans="4:7">
      <c r="D39" s="252"/>
      <c r="G39" s="252"/>
    </row>
    <row r="40" spans="4:7">
      <c r="D40" s="252"/>
      <c r="G40" s="252"/>
    </row>
    <row r="41" spans="4:7">
      <c r="D41" s="252"/>
      <c r="G41" s="252"/>
    </row>
    <row r="42" spans="4:7">
      <c r="D42" s="252"/>
      <c r="G42" s="252"/>
    </row>
    <row r="43" spans="4:7">
      <c r="D43" s="252"/>
      <c r="G43" s="252"/>
    </row>
    <row r="44" spans="4:7">
      <c r="D44" s="252"/>
      <c r="G44" s="252"/>
    </row>
  </sheetData>
  <mergeCells count="1">
    <mergeCell ref="A1:AA2"/>
  </mergeCells>
  <phoneticPr fontId="63" type="noConversion"/>
  <conditionalFormatting sqref="F5:F7">
    <cfRule type="cellIs" dxfId="250" priority="1" operator="equal">
      <formula>"1 - Commenced"</formula>
    </cfRule>
    <cfRule type="cellIs" dxfId="249" priority="2" operator="equal">
      <formula>"2 - Established"</formula>
    </cfRule>
    <cfRule type="cellIs" dxfId="248" priority="3" operator="equal">
      <formula>"3 - Almost complete"</formula>
    </cfRule>
    <cfRule type="cellIs" dxfId="247" priority="4" operator="equal">
      <formula>"4 - Complete"</formula>
    </cfRule>
    <cfRule type="cellIs" dxfId="246" priority="5" operator="equal">
      <formula>"N/A"</formula>
    </cfRule>
  </conditionalFormatting>
  <conditionalFormatting sqref="F9">
    <cfRule type="cellIs" dxfId="245" priority="576" operator="equal">
      <formula>"1 - Commenced"</formula>
    </cfRule>
    <cfRule type="cellIs" dxfId="244" priority="577" operator="equal">
      <formula>"2 - Established"</formula>
    </cfRule>
    <cfRule type="cellIs" dxfId="243" priority="578" operator="equal">
      <formula>"3 - Almost complete"</formula>
    </cfRule>
    <cfRule type="cellIs" dxfId="242" priority="579" operator="equal">
      <formula>"4 - Complete"</formula>
    </cfRule>
    <cfRule type="cellIs" dxfId="241" priority="580" operator="equal">
      <formula>"N/A"</formula>
    </cfRule>
  </conditionalFormatting>
  <conditionalFormatting sqref="F11">
    <cfRule type="cellIs" dxfId="240" priority="572" operator="equal">
      <formula>"2 - Established"</formula>
    </cfRule>
    <cfRule type="cellIs" dxfId="239" priority="571" operator="equal">
      <formula>"1 - Commenced"</formula>
    </cfRule>
    <cfRule type="cellIs" dxfId="238" priority="574" operator="equal">
      <formula>"4 - Complete"</formula>
    </cfRule>
    <cfRule type="cellIs" dxfId="237" priority="575" operator="equal">
      <formula>"N/A"</formula>
    </cfRule>
    <cfRule type="cellIs" dxfId="236" priority="573" operator="equal">
      <formula>"3 - Almost complete"</formula>
    </cfRule>
  </conditionalFormatting>
  <conditionalFormatting sqref="F13:F14">
    <cfRule type="cellIs" dxfId="235" priority="565" operator="equal">
      <formula>"N/A"</formula>
    </cfRule>
    <cfRule type="cellIs" dxfId="234" priority="563" operator="equal">
      <formula>"3 - Almost complete"</formula>
    </cfRule>
    <cfRule type="cellIs" dxfId="233" priority="564" operator="equal">
      <formula>"4 - Complete"</formula>
    </cfRule>
    <cfRule type="cellIs" dxfId="232" priority="562" operator="equal">
      <formula>"2 - Established"</formula>
    </cfRule>
    <cfRule type="cellIs" dxfId="231" priority="561" operator="equal">
      <formula>"1 - Commenced"</formula>
    </cfRule>
  </conditionalFormatting>
  <conditionalFormatting sqref="F16">
    <cfRule type="cellIs" dxfId="230" priority="558" operator="equal">
      <formula>"3 - Almost complete"</formula>
    </cfRule>
    <cfRule type="cellIs" dxfId="229" priority="556" operator="equal">
      <formula>"1 - Commenced"</formula>
    </cfRule>
    <cfRule type="cellIs" dxfId="228" priority="559" operator="equal">
      <formula>"4 - Complete"</formula>
    </cfRule>
    <cfRule type="cellIs" dxfId="227" priority="560" operator="equal">
      <formula>"N/A"</formula>
    </cfRule>
    <cfRule type="cellIs" dxfId="226" priority="557" operator="equal">
      <formula>"2 - Established"</formula>
    </cfRule>
  </conditionalFormatting>
  <conditionalFormatting sqref="I5:I7">
    <cfRule type="cellIs" dxfId="225" priority="6" operator="equal">
      <formula>"1 - Commenced"</formula>
    </cfRule>
    <cfRule type="cellIs" dxfId="224" priority="7" operator="equal">
      <formula>"2 - Established"</formula>
    </cfRule>
    <cfRule type="cellIs" dxfId="223" priority="9" operator="equal">
      <formula>"4 - Complete"</formula>
    </cfRule>
    <cfRule type="cellIs" dxfId="222" priority="10" operator="equal">
      <formula>"N/A"</formula>
    </cfRule>
    <cfRule type="cellIs" dxfId="221" priority="8" operator="equal">
      <formula>"3 - Almost complete"</formula>
    </cfRule>
  </conditionalFormatting>
  <conditionalFormatting sqref="I9">
    <cfRule type="cellIs" dxfId="220" priority="252" operator="equal">
      <formula>"2 - Established"</formula>
    </cfRule>
    <cfRule type="cellIs" dxfId="219" priority="253" operator="equal">
      <formula>"3 - Almost complete"</formula>
    </cfRule>
    <cfRule type="cellIs" dxfId="218" priority="254" operator="equal">
      <formula>"4 - Complete"</formula>
    </cfRule>
    <cfRule type="cellIs" dxfId="217" priority="255" operator="equal">
      <formula>"N/A"</formula>
    </cfRule>
    <cfRule type="cellIs" dxfId="216" priority="251" operator="equal">
      <formula>"1 - Commenced"</formula>
    </cfRule>
  </conditionalFormatting>
  <conditionalFormatting sqref="I11">
    <cfRule type="cellIs" dxfId="215" priority="258" operator="equal">
      <formula>"3 - Almost complete"</formula>
    </cfRule>
    <cfRule type="cellIs" dxfId="214" priority="259" operator="equal">
      <formula>"4 - Complete"</formula>
    </cfRule>
    <cfRule type="cellIs" dxfId="213" priority="260" operator="equal">
      <formula>"N/A"</formula>
    </cfRule>
    <cfRule type="cellIs" dxfId="212" priority="257" operator="equal">
      <formula>"2 - Established"</formula>
    </cfRule>
    <cfRule type="cellIs" dxfId="211" priority="256" operator="equal">
      <formula>"1 - Commenced"</formula>
    </cfRule>
  </conditionalFormatting>
  <conditionalFormatting sqref="I13:I14">
    <cfRule type="cellIs" dxfId="210" priority="265" operator="equal">
      <formula>"N/A"</formula>
    </cfRule>
    <cfRule type="cellIs" dxfId="209" priority="264" operator="equal">
      <formula>"4 - Complete"</formula>
    </cfRule>
    <cfRule type="cellIs" dxfId="208" priority="263" operator="equal">
      <formula>"3 - Almost complete"</formula>
    </cfRule>
    <cfRule type="cellIs" dxfId="207" priority="261" operator="equal">
      <formula>"1 - Commenced"</formula>
    </cfRule>
    <cfRule type="cellIs" dxfId="206" priority="262" operator="equal">
      <formula>"2 - Established"</formula>
    </cfRule>
  </conditionalFormatting>
  <conditionalFormatting sqref="I16">
    <cfRule type="cellIs" dxfId="205" priority="517" operator="equal">
      <formula>"2 - Established"</formula>
    </cfRule>
    <cfRule type="cellIs" dxfId="204" priority="516" operator="equal">
      <formula>"1 - Commenced"</formula>
    </cfRule>
    <cfRule type="cellIs" dxfId="203" priority="518" operator="equal">
      <formula>"3 - Almost complete"</formula>
    </cfRule>
    <cfRule type="cellIs" dxfId="202" priority="519" operator="equal">
      <formula>"4 - Complete"</formula>
    </cfRule>
    <cfRule type="cellIs" dxfId="201" priority="520" operator="equal">
      <formula>"N/A"</formula>
    </cfRule>
  </conditionalFormatting>
  <conditionalFormatting sqref="L5:L7">
    <cfRule type="cellIs" dxfId="200" priority="245" operator="equal">
      <formula>"N/A"</formula>
    </cfRule>
    <cfRule type="cellIs" dxfId="199" priority="244" operator="equal">
      <formula>"4 - Complete"</formula>
    </cfRule>
    <cfRule type="cellIs" dxfId="198" priority="243" operator="equal">
      <formula>"3 - Almost complete"</formula>
    </cfRule>
    <cfRule type="cellIs" dxfId="197" priority="242" operator="equal">
      <formula>"2 - Established"</formula>
    </cfRule>
    <cfRule type="cellIs" dxfId="196" priority="241" operator="equal">
      <formula>"1 - Commenced"</formula>
    </cfRule>
  </conditionalFormatting>
  <conditionalFormatting sqref="L9">
    <cfRule type="cellIs" dxfId="195" priority="240" operator="equal">
      <formula>"N/A"</formula>
    </cfRule>
    <cfRule type="cellIs" dxfId="194" priority="239" operator="equal">
      <formula>"4 - Complete"</formula>
    </cfRule>
    <cfRule type="cellIs" dxfId="193" priority="238" operator="equal">
      <formula>"3 - Almost complete"</formula>
    </cfRule>
    <cfRule type="cellIs" dxfId="192" priority="237" operator="equal">
      <formula>"2 - Established"</formula>
    </cfRule>
    <cfRule type="cellIs" dxfId="191" priority="236" operator="equal">
      <formula>"1 - Commenced"</formula>
    </cfRule>
  </conditionalFormatting>
  <conditionalFormatting sqref="L11">
    <cfRule type="cellIs" dxfId="190" priority="223" operator="equal">
      <formula>"3 - Almost complete"</formula>
    </cfRule>
    <cfRule type="cellIs" dxfId="189" priority="224" operator="equal">
      <formula>"4 - Complete"</formula>
    </cfRule>
    <cfRule type="cellIs" dxfId="188" priority="222" operator="equal">
      <formula>"2 - Established"</formula>
    </cfRule>
    <cfRule type="cellIs" dxfId="187" priority="221" operator="equal">
      <formula>"1 - Commenced"</formula>
    </cfRule>
    <cfRule type="cellIs" dxfId="186" priority="225" operator="equal">
      <formula>"N/A"</formula>
    </cfRule>
  </conditionalFormatting>
  <conditionalFormatting sqref="L13:L14">
    <cfRule type="cellIs" dxfId="185" priority="226" operator="equal">
      <formula>"1 - Commenced"</formula>
    </cfRule>
    <cfRule type="cellIs" dxfId="184" priority="227" operator="equal">
      <formula>"2 - Established"</formula>
    </cfRule>
    <cfRule type="cellIs" dxfId="183" priority="230" operator="equal">
      <formula>"N/A"</formula>
    </cfRule>
    <cfRule type="cellIs" dxfId="182" priority="229" operator="equal">
      <formula>"4 - Complete"</formula>
    </cfRule>
    <cfRule type="cellIs" dxfId="181" priority="228" operator="equal">
      <formula>"3 - Almost complete"</formula>
    </cfRule>
  </conditionalFormatting>
  <conditionalFormatting sqref="L16">
    <cfRule type="cellIs" dxfId="180" priority="216" operator="equal">
      <formula>"1 - Commenced"</formula>
    </cfRule>
    <cfRule type="cellIs" dxfId="179" priority="217" operator="equal">
      <formula>"2 - Established"</formula>
    </cfRule>
    <cfRule type="cellIs" dxfId="178" priority="218" operator="equal">
      <formula>"3 - Almost complete"</formula>
    </cfRule>
    <cfRule type="cellIs" dxfId="177" priority="219" operator="equal">
      <formula>"4 - Complete"</formula>
    </cfRule>
    <cfRule type="cellIs" dxfId="176" priority="220" operator="equal">
      <formula>"N/A"</formula>
    </cfRule>
  </conditionalFormatting>
  <conditionalFormatting sqref="N5:N7 Q5:Q7 T5:T7 N9 Q9 T9 N11 Q11 T11 N16 Q16 T16">
    <cfRule type="containsText" dxfId="175" priority="1067" operator="containsText" text="No">
      <formula>NOT(ISERROR(SEARCH("No",N5)))</formula>
    </cfRule>
    <cfRule type="containsText" dxfId="174" priority="1068" operator="containsText" text="Yes">
      <formula>NOT(ISERROR(SEARCH("Yes",N5)))</formula>
    </cfRule>
  </conditionalFormatting>
  <conditionalFormatting sqref="N5:N7 Q5:Q7 T5:T7 N9 Q9 T9 N13:N14 Q13:Q14 T13:T14">
    <cfRule type="containsText" dxfId="173" priority="1313" operator="containsText" text="Yes">
      <formula>NOT(ISERROR(SEARCH("Yes",N5)))</formula>
    </cfRule>
    <cfRule type="containsText" dxfId="172" priority="1466" operator="containsText" text="N/A">
      <formula>NOT(ISERROR(SEARCH("N/A",N5)))</formula>
    </cfRule>
    <cfRule type="containsText" dxfId="171" priority="1311" operator="containsText" text="N/A">
      <formula>NOT(ISERROR(SEARCH("N/A",N5)))</formula>
    </cfRule>
    <cfRule type="containsText" dxfId="170" priority="1312" operator="containsText" text="No">
      <formula>NOT(ISERROR(SEARCH("No",N5)))</formula>
    </cfRule>
  </conditionalFormatting>
  <conditionalFormatting sqref="N5:N7 Q5:Q7 T5:T7">
    <cfRule type="containsText" dxfId="169" priority="762" operator="containsText" text="N/A">
      <formula>NOT(ISERROR(SEARCH("N/A",N5)))</formula>
    </cfRule>
    <cfRule type="containsText" dxfId="168" priority="1299" operator="containsText" text="N/A">
      <formula>NOT(ISERROR(SEARCH("N/A",N5)))</formula>
    </cfRule>
  </conditionalFormatting>
  <conditionalFormatting sqref="N9 Q9 T9 N5:N7 Q5:Q7 T5:T7 N11 Q11 T11 N16 Q16 T16">
    <cfRule type="containsText" dxfId="167" priority="1066" operator="containsText" text="N/A">
      <formula>NOT(ISERROR(SEARCH("N/A",N5)))</formula>
    </cfRule>
  </conditionalFormatting>
  <conditionalFormatting sqref="N9 Q9 T9 N11 Q11 T11 N16 Q16 T16">
    <cfRule type="containsText" dxfId="166" priority="1276" operator="containsText" text="N/A">
      <formula>NOT(ISERROR(SEARCH("N/A",N9)))</formula>
    </cfRule>
  </conditionalFormatting>
  <conditionalFormatting sqref="N9 Q9 T9">
    <cfRule type="containsText" dxfId="165" priority="758" operator="containsText" text="N/A">
      <formula>NOT(ISERROR(SEARCH("N/A",N9)))</formula>
    </cfRule>
    <cfRule type="containsText" dxfId="164" priority="790" operator="containsText" text="N/A">
      <formula>NOT(ISERROR(SEARCH("N/A",N9)))</formula>
    </cfRule>
    <cfRule type="containsText" dxfId="163" priority="792" operator="containsText" text="Yes">
      <formula>NOT(ISERROR(SEARCH("Yes",N9)))</formula>
    </cfRule>
    <cfRule type="containsText" dxfId="162" priority="793" operator="containsText" text="N/A">
      <formula>NOT(ISERROR(SEARCH("N/A",N9)))</formula>
    </cfRule>
    <cfRule type="containsText" dxfId="161" priority="791" operator="containsText" text="No">
      <formula>NOT(ISERROR(SEARCH("No",N9)))</formula>
    </cfRule>
    <cfRule type="containsText" dxfId="160" priority="1295" operator="containsText" text="N/A">
      <formula>NOT(ISERROR(SEARCH("N/A",N9)))</formula>
    </cfRule>
  </conditionalFormatting>
  <conditionalFormatting sqref="N11 Q11 T11">
    <cfRule type="containsText" dxfId="159" priority="1291" operator="containsText" text="N/A">
      <formula>NOT(ISERROR(SEARCH("N/A",N11)))</formula>
    </cfRule>
  </conditionalFormatting>
  <conditionalFormatting sqref="N13:N14 Q13:Q14 T13:T14">
    <cfRule type="containsText" dxfId="158" priority="635" operator="containsText" text="N/A">
      <formula>NOT(ISERROR(SEARCH("N/A",N13)))</formula>
    </cfRule>
    <cfRule type="containsText" dxfId="157" priority="643" operator="containsText" text="In Progress">
      <formula>NOT(ISERROR(SEARCH("In Progress",N13)))</formula>
    </cfRule>
  </conditionalFormatting>
  <conditionalFormatting sqref="N16 Q16 T16">
    <cfRule type="containsText" dxfId="156" priority="1279" operator="containsText" text="N/A">
      <formula>NOT(ISERROR(SEARCH("N/A",N16)))</formula>
    </cfRule>
  </conditionalFormatting>
  <conditionalFormatting sqref="O5:O7">
    <cfRule type="cellIs" dxfId="155" priority="180" operator="equal">
      <formula>"N/A"</formula>
    </cfRule>
    <cfRule type="cellIs" dxfId="154" priority="176" operator="equal">
      <formula>"1 - Commenced"</formula>
    </cfRule>
    <cfRule type="cellIs" dxfId="153" priority="177" operator="equal">
      <formula>"2 - Established"</formula>
    </cfRule>
    <cfRule type="cellIs" dxfId="152" priority="178" operator="equal">
      <formula>"3 - Almost complete"</formula>
    </cfRule>
    <cfRule type="cellIs" dxfId="151" priority="179" operator="equal">
      <formula>"4 - Complete"</formula>
    </cfRule>
  </conditionalFormatting>
  <conditionalFormatting sqref="O9">
    <cfRule type="cellIs" dxfId="150" priority="195" operator="equal">
      <formula>"N/A"</formula>
    </cfRule>
    <cfRule type="cellIs" dxfId="149" priority="192" operator="equal">
      <formula>"2 - Established"</formula>
    </cfRule>
    <cfRule type="cellIs" dxfId="148" priority="191" operator="equal">
      <formula>"1 - Commenced"</formula>
    </cfRule>
    <cfRule type="cellIs" dxfId="147" priority="193" operator="equal">
      <formula>"3 - Almost complete"</formula>
    </cfRule>
    <cfRule type="cellIs" dxfId="146" priority="194" operator="equal">
      <formula>"4 - Complete"</formula>
    </cfRule>
  </conditionalFormatting>
  <conditionalFormatting sqref="O11">
    <cfRule type="cellIs" dxfId="145" priority="196" operator="equal">
      <formula>"1 - Commenced"</formula>
    </cfRule>
    <cfRule type="cellIs" dxfId="144" priority="197" operator="equal">
      <formula>"2 - Established"</formula>
    </cfRule>
    <cfRule type="cellIs" dxfId="143" priority="198" operator="equal">
      <formula>"3 - Almost complete"</formula>
    </cfRule>
    <cfRule type="cellIs" dxfId="142" priority="199" operator="equal">
      <formula>"4 - Complete"</formula>
    </cfRule>
    <cfRule type="cellIs" dxfId="141" priority="200" operator="equal">
      <formula>"N/A"</formula>
    </cfRule>
  </conditionalFormatting>
  <conditionalFormatting sqref="O13:O14">
    <cfRule type="cellIs" dxfId="140" priority="205" operator="equal">
      <formula>"N/A"</formula>
    </cfRule>
    <cfRule type="cellIs" dxfId="139" priority="201" operator="equal">
      <formula>"1 - Commenced"</formula>
    </cfRule>
    <cfRule type="cellIs" dxfId="138" priority="202" operator="equal">
      <formula>"2 - Established"</formula>
    </cfRule>
    <cfRule type="cellIs" dxfId="137" priority="203" operator="equal">
      <formula>"3 - Almost complete"</formula>
    </cfRule>
    <cfRule type="cellIs" dxfId="136" priority="204" operator="equal">
      <formula>"4 - Complete"</formula>
    </cfRule>
  </conditionalFormatting>
  <conditionalFormatting sqref="O16">
    <cfRule type="cellIs" dxfId="135" priority="210" operator="equal">
      <formula>"N/A"</formula>
    </cfRule>
    <cfRule type="cellIs" dxfId="134" priority="206" operator="equal">
      <formula>"1 - Commenced"</formula>
    </cfRule>
    <cfRule type="cellIs" dxfId="133" priority="207" operator="equal">
      <formula>"2 - Established"</formula>
    </cfRule>
    <cfRule type="cellIs" dxfId="132" priority="208" operator="equal">
      <formula>"3 - Almost complete"</formula>
    </cfRule>
    <cfRule type="cellIs" dxfId="131" priority="209" operator="equal">
      <formula>"4 - Complete"</formula>
    </cfRule>
  </conditionalFormatting>
  <conditionalFormatting sqref="R5:R7">
    <cfRule type="cellIs" dxfId="130" priority="165" operator="equal">
      <formula>"N/A"</formula>
    </cfRule>
    <cfRule type="cellIs" dxfId="129" priority="164" operator="equal">
      <formula>"4 - Complete"</formula>
    </cfRule>
    <cfRule type="cellIs" dxfId="128" priority="163" operator="equal">
      <formula>"3 - Almost complete"</formula>
    </cfRule>
    <cfRule type="cellIs" dxfId="127" priority="162" operator="equal">
      <formula>"2 - Established"</formula>
    </cfRule>
    <cfRule type="cellIs" dxfId="126" priority="161" operator="equal">
      <formula>"1 - Commenced"</formula>
    </cfRule>
  </conditionalFormatting>
  <conditionalFormatting sqref="R9">
    <cfRule type="cellIs" dxfId="125" priority="160" operator="equal">
      <formula>"N/A"</formula>
    </cfRule>
    <cfRule type="cellIs" dxfId="124" priority="159" operator="equal">
      <formula>"4 - Complete"</formula>
    </cfRule>
    <cfRule type="cellIs" dxfId="123" priority="158" operator="equal">
      <formula>"3 - Almost complete"</formula>
    </cfRule>
    <cfRule type="cellIs" dxfId="122" priority="157" operator="equal">
      <formula>"2 - Established"</formula>
    </cfRule>
    <cfRule type="cellIs" dxfId="121" priority="156" operator="equal">
      <formula>"1 - Commenced"</formula>
    </cfRule>
  </conditionalFormatting>
  <conditionalFormatting sqref="R11">
    <cfRule type="cellIs" dxfId="120" priority="155" operator="equal">
      <formula>"N/A"</formula>
    </cfRule>
    <cfRule type="cellIs" dxfId="119" priority="154" operator="equal">
      <formula>"4 - Complete"</formula>
    </cfRule>
    <cfRule type="cellIs" dxfId="118" priority="153" operator="equal">
      <formula>"3 - Almost complete"</formula>
    </cfRule>
    <cfRule type="cellIs" dxfId="117" priority="152" operator="equal">
      <formula>"2 - Established"</formula>
    </cfRule>
    <cfRule type="cellIs" dxfId="116" priority="151" operator="equal">
      <formula>"1 - Commenced"</formula>
    </cfRule>
  </conditionalFormatting>
  <conditionalFormatting sqref="R13:R14">
    <cfRule type="cellIs" dxfId="115" priority="145" operator="equal">
      <formula>"N/A"</formula>
    </cfRule>
    <cfRule type="cellIs" dxfId="114" priority="144" operator="equal">
      <formula>"4 - Complete"</formula>
    </cfRule>
    <cfRule type="cellIs" dxfId="113" priority="143" operator="equal">
      <formula>"3 - Almost complete"</formula>
    </cfRule>
    <cfRule type="cellIs" dxfId="112" priority="142" operator="equal">
      <formula>"2 - Established"</formula>
    </cfRule>
    <cfRule type="cellIs" dxfId="111" priority="141" operator="equal">
      <formula>"1 - Commenced"</formula>
    </cfRule>
  </conditionalFormatting>
  <conditionalFormatting sqref="R16">
    <cfRule type="cellIs" dxfId="110" priority="140" operator="equal">
      <formula>"N/A"</formula>
    </cfRule>
    <cfRule type="cellIs" dxfId="109" priority="139" operator="equal">
      <formula>"4 - Complete"</formula>
    </cfRule>
    <cfRule type="cellIs" dxfId="108" priority="138" operator="equal">
      <formula>"3 - Almost complete"</formula>
    </cfRule>
    <cfRule type="cellIs" dxfId="107" priority="136" operator="equal">
      <formula>"1 - Commenced"</formula>
    </cfRule>
    <cfRule type="cellIs" dxfId="106" priority="137" operator="equal">
      <formula>"2 - Established"</formula>
    </cfRule>
  </conditionalFormatting>
  <conditionalFormatting sqref="U5:U7">
    <cfRule type="cellIs" dxfId="105" priority="97" operator="equal">
      <formula>"2 - Established"</formula>
    </cfRule>
    <cfRule type="cellIs" dxfId="104" priority="99" operator="equal">
      <formula>"4 - Complete"</formula>
    </cfRule>
    <cfRule type="cellIs" dxfId="103" priority="100" operator="equal">
      <formula>"N/A"</formula>
    </cfRule>
    <cfRule type="cellIs" dxfId="102" priority="98" operator="equal">
      <formula>"3 - Almost complete"</formula>
    </cfRule>
    <cfRule type="cellIs" dxfId="101" priority="96" operator="equal">
      <formula>"1 - Commenced"</formula>
    </cfRule>
  </conditionalFormatting>
  <conditionalFormatting sqref="U9">
    <cfRule type="cellIs" dxfId="100" priority="113" operator="equal">
      <formula>"3 - Almost complete"</formula>
    </cfRule>
    <cfRule type="cellIs" dxfId="99" priority="115" operator="equal">
      <formula>"N/A"</formula>
    </cfRule>
    <cfRule type="cellIs" dxfId="98" priority="114" operator="equal">
      <formula>"4 - Complete"</formula>
    </cfRule>
    <cfRule type="cellIs" dxfId="97" priority="112" operator="equal">
      <formula>"2 - Established"</formula>
    </cfRule>
    <cfRule type="cellIs" dxfId="96" priority="111" operator="equal">
      <formula>"1 - Commenced"</formula>
    </cfRule>
  </conditionalFormatting>
  <conditionalFormatting sqref="U11">
    <cfRule type="cellIs" dxfId="95" priority="119" operator="equal">
      <formula>"4 - Complete"</formula>
    </cfRule>
    <cfRule type="cellIs" dxfId="94" priority="118" operator="equal">
      <formula>"3 - Almost complete"</formula>
    </cfRule>
    <cfRule type="cellIs" dxfId="93" priority="117" operator="equal">
      <formula>"2 - Established"</formula>
    </cfRule>
    <cfRule type="cellIs" dxfId="92" priority="116" operator="equal">
      <formula>"1 - Commenced"</formula>
    </cfRule>
    <cfRule type="cellIs" dxfId="91" priority="120" operator="equal">
      <formula>"N/A"</formula>
    </cfRule>
  </conditionalFormatting>
  <conditionalFormatting sqref="U13:U14">
    <cfRule type="cellIs" dxfId="90" priority="125" operator="equal">
      <formula>"N/A"</formula>
    </cfRule>
    <cfRule type="cellIs" dxfId="89" priority="123" operator="equal">
      <formula>"3 - Almost complete"</formula>
    </cfRule>
    <cfRule type="cellIs" dxfId="88" priority="122" operator="equal">
      <formula>"2 - Established"</formula>
    </cfRule>
    <cfRule type="cellIs" dxfId="87" priority="124" operator="equal">
      <formula>"4 - Complete"</formula>
    </cfRule>
    <cfRule type="cellIs" dxfId="86" priority="121" operator="equal">
      <formula>"1 - Commenced"</formula>
    </cfRule>
  </conditionalFormatting>
  <conditionalFormatting sqref="U16">
    <cfRule type="cellIs" dxfId="85" priority="131" operator="equal">
      <formula>"1 - Commenced"</formula>
    </cfRule>
    <cfRule type="cellIs" dxfId="84" priority="132" operator="equal">
      <formula>"2 - Established"</formula>
    </cfRule>
    <cfRule type="cellIs" dxfId="83" priority="133" operator="equal">
      <formula>"3 - Almost complete"</formula>
    </cfRule>
    <cfRule type="cellIs" dxfId="82" priority="134" operator="equal">
      <formula>"4 - Complete"</formula>
    </cfRule>
    <cfRule type="cellIs" dxfId="81" priority="135" operator="equal">
      <formula>"N/A"</formula>
    </cfRule>
  </conditionalFormatting>
  <conditionalFormatting sqref="X5:X7">
    <cfRule type="cellIs" dxfId="80" priority="84" operator="equal">
      <formula>"4 - Complete"</formula>
    </cfRule>
    <cfRule type="cellIs" dxfId="79" priority="83" operator="equal">
      <formula>"3 - Almost complete"</formula>
    </cfRule>
    <cfRule type="cellIs" dxfId="78" priority="81" operator="equal">
      <formula>"1 - Commenced"</formula>
    </cfRule>
    <cfRule type="cellIs" dxfId="77" priority="82" operator="equal">
      <formula>"2 - Established"</formula>
    </cfRule>
    <cfRule type="cellIs" dxfId="76" priority="85" operator="equal">
      <formula>"N/A"</formula>
    </cfRule>
  </conditionalFormatting>
  <conditionalFormatting sqref="X9">
    <cfRule type="cellIs" dxfId="75" priority="56" operator="equal">
      <formula>"1 - Commenced"</formula>
    </cfRule>
    <cfRule type="cellIs" dxfId="74" priority="57" operator="equal">
      <formula>"2 - Established"</formula>
    </cfRule>
    <cfRule type="cellIs" dxfId="73" priority="58" operator="equal">
      <formula>"3 - Almost complete"</formula>
    </cfRule>
    <cfRule type="cellIs" dxfId="72" priority="59" operator="equal">
      <formula>"4 - Complete"</formula>
    </cfRule>
    <cfRule type="cellIs" dxfId="71" priority="60" operator="equal">
      <formula>"N/A"</formula>
    </cfRule>
  </conditionalFormatting>
  <conditionalFormatting sqref="X11">
    <cfRule type="cellIs" dxfId="70" priority="55" operator="equal">
      <formula>"N/A"</formula>
    </cfRule>
    <cfRule type="cellIs" dxfId="69" priority="53" operator="equal">
      <formula>"3 - Almost complete"</formula>
    </cfRule>
    <cfRule type="cellIs" dxfId="68" priority="54" operator="equal">
      <formula>"4 - Complete"</formula>
    </cfRule>
    <cfRule type="cellIs" dxfId="67" priority="52" operator="equal">
      <formula>"2 - Established"</formula>
    </cfRule>
    <cfRule type="cellIs" dxfId="66" priority="51" operator="equal">
      <formula>"1 - Commenced"</formula>
    </cfRule>
  </conditionalFormatting>
  <conditionalFormatting sqref="X13:X14">
    <cfRule type="cellIs" dxfId="65" priority="41" operator="equal">
      <formula>"1 - Commenced"</formula>
    </cfRule>
    <cfRule type="cellIs" dxfId="64" priority="45" operator="equal">
      <formula>"N/A"</formula>
    </cfRule>
    <cfRule type="cellIs" dxfId="63" priority="44" operator="equal">
      <formula>"4 - Complete"</formula>
    </cfRule>
    <cfRule type="cellIs" dxfId="62" priority="43" operator="equal">
      <formula>"3 - Almost complete"</formula>
    </cfRule>
    <cfRule type="cellIs" dxfId="61" priority="42" operator="equal">
      <formula>"2 - Established"</formula>
    </cfRule>
  </conditionalFormatting>
  <conditionalFormatting sqref="X16">
    <cfRule type="cellIs" dxfId="60" priority="23" operator="equal">
      <formula>"3 - Almost complete"</formula>
    </cfRule>
    <cfRule type="cellIs" dxfId="59" priority="24" operator="equal">
      <formula>"4 - Complete"</formula>
    </cfRule>
    <cfRule type="cellIs" dxfId="58" priority="25" operator="equal">
      <formula>"N/A"</formula>
    </cfRule>
    <cfRule type="cellIs" dxfId="57" priority="21" operator="equal">
      <formula>"1 - Commenced"</formula>
    </cfRule>
    <cfRule type="cellIs" dxfId="56" priority="22" operator="equal">
      <formula>"2 - Established"</formula>
    </cfRule>
  </conditionalFormatting>
  <conditionalFormatting sqref="AA5:AA7">
    <cfRule type="cellIs" dxfId="55" priority="69" operator="equal">
      <formula>"4 - Complete"</formula>
    </cfRule>
    <cfRule type="cellIs" dxfId="54" priority="67" operator="equal">
      <formula>"2 - Established"</formula>
    </cfRule>
    <cfRule type="cellIs" dxfId="53" priority="68" operator="equal">
      <formula>"3 - Almost complete"</formula>
    </cfRule>
    <cfRule type="cellIs" dxfId="52" priority="66" operator="equal">
      <formula>"1 - Commenced"</formula>
    </cfRule>
    <cfRule type="cellIs" dxfId="51" priority="70" operator="equal">
      <formula>"N/A"</formula>
    </cfRule>
  </conditionalFormatting>
  <conditionalFormatting sqref="AA9">
    <cfRule type="cellIs" dxfId="50" priority="63" operator="equal">
      <formula>"3 - Almost complete"</formula>
    </cfRule>
    <cfRule type="cellIs" dxfId="49" priority="62" operator="equal">
      <formula>"2 - Established"</formula>
    </cfRule>
    <cfRule type="cellIs" dxfId="48" priority="61" operator="equal">
      <formula>"1 - Commenced"</formula>
    </cfRule>
    <cfRule type="cellIs" dxfId="47" priority="65" operator="equal">
      <formula>"N/A"</formula>
    </cfRule>
    <cfRule type="cellIs" dxfId="46" priority="64" operator="equal">
      <formula>"4 - Complete"</formula>
    </cfRule>
  </conditionalFormatting>
  <conditionalFormatting sqref="AA11">
    <cfRule type="cellIs" dxfId="45" priority="39" operator="equal">
      <formula>"4 - Complete"</formula>
    </cfRule>
    <cfRule type="cellIs" dxfId="44" priority="40" operator="equal">
      <formula>"N/A"</formula>
    </cfRule>
    <cfRule type="cellIs" dxfId="43" priority="38" operator="equal">
      <formula>"3 - Almost complete"</formula>
    </cfRule>
    <cfRule type="cellIs" dxfId="42" priority="37" operator="equal">
      <formula>"2 - Established"</formula>
    </cfRule>
    <cfRule type="cellIs" dxfId="41" priority="36" operator="equal">
      <formula>"1 - Commenced"</formula>
    </cfRule>
  </conditionalFormatting>
  <conditionalFormatting sqref="AA13:AA14">
    <cfRule type="cellIs" dxfId="40" priority="26" operator="equal">
      <formula>"1 - Commenced"</formula>
    </cfRule>
    <cfRule type="cellIs" dxfId="39" priority="30" operator="equal">
      <formula>"N/A"</formula>
    </cfRule>
    <cfRule type="cellIs" dxfId="38" priority="29" operator="equal">
      <formula>"4 - Complete"</formula>
    </cfRule>
    <cfRule type="cellIs" dxfId="37" priority="28" operator="equal">
      <formula>"3 - Almost complete"</formula>
    </cfRule>
    <cfRule type="cellIs" dxfId="36" priority="27" operator="equal">
      <formula>"2 - Established"</formula>
    </cfRule>
  </conditionalFormatting>
  <conditionalFormatting sqref="AA16">
    <cfRule type="cellIs" dxfId="35" priority="17" operator="equal">
      <formula>"2 - Established"</formula>
    </cfRule>
    <cfRule type="cellIs" dxfId="34" priority="20" operator="equal">
      <formula>"N/A"</formula>
    </cfRule>
    <cfRule type="cellIs" dxfId="33" priority="19" operator="equal">
      <formula>"4 - Complete"</formula>
    </cfRule>
    <cfRule type="cellIs" dxfId="32" priority="18" operator="equal">
      <formula>"3 - Almost complete"</formula>
    </cfRule>
    <cfRule type="cellIs" dxfId="31" priority="16" operator="equal">
      <formula>"1 - Commenced"</formula>
    </cfRule>
  </conditionalFormatting>
  <dataValidations count="1">
    <dataValidation type="list" allowBlank="1" showInputMessage="1" showErrorMessage="1" sqref="I16 F5:F7 U5:U7 U9 O5:O7 O9 AA16 X5:X7 I9 I5:I7 X16 F11 F13:F14 F16 F9 I13:I14 AA9 L11 O16 R13:R14 R16 I11 AA5:AA7 L5:L7 O11 R5:R7 U11 X13:X14 L13:L14 O13:O14 R9 U13:U14 X9 AA11 L9 L16 R11 U16 X11 AA13:AA14" xr:uid="{00000000-0002-0000-0900-000000000000}">
      <formula1>$A$20:$A$25</formula1>
    </dataValidation>
  </dataValidations>
  <pageMargins left="0.23622047244094491" right="0.23622047244094491" top="0.74803149606299213" bottom="0.74803149606299213" header="0.31496062992125984" footer="0.31496062992125984"/>
  <pageSetup paperSize="8" scale="32" orientation="landscape" r:id="rId1"/>
  <headerFooter>
    <oddFooter>&amp;L&amp;"-,Bold"&amp;A&amp;C&amp;D&amp;RPage &amp;P  of &amp;N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944" id="{00000000-000E-0000-0800-000039010000}">
            <xm:f>'Completion Summary'!$D$4=1</xm:f>
            <x14:dxf>
              <fill>
                <patternFill>
                  <bgColor rgb="FF00B050"/>
                </patternFill>
              </fill>
            </x14:dxf>
          </x14:cfRule>
          <xm:sqref>E4:F4</xm:sqref>
        </x14:conditionalFormatting>
        <x14:conditionalFormatting xmlns:xm="http://schemas.microsoft.com/office/excel/2006/main">
          <x14:cfRule type="expression" priority="272" id="{3012BA9A-CB98-4208-B353-DF657D8341F2}">
            <xm:f>'Completion Summary'!$D$5=1</xm:f>
            <x14:dxf>
              <fill>
                <patternFill>
                  <bgColor rgb="FF00B050"/>
                </patternFill>
              </fill>
            </x14:dxf>
          </x14:cfRule>
          <xm:sqref>H4:I4</xm:sqref>
        </x14:conditionalFormatting>
        <x14:conditionalFormatting xmlns:xm="http://schemas.microsoft.com/office/excel/2006/main">
          <x14:cfRule type="expression" priority="271" id="{5F3BB2A2-313C-4428-B723-C296EC56D0EC}">
            <xm:f>'Completion Summary'!$D$6=1</xm:f>
            <x14:dxf>
              <fill>
                <patternFill>
                  <bgColor rgb="FF00B050"/>
                </patternFill>
              </fill>
            </x14:dxf>
          </x14:cfRule>
          <xm:sqref>K4:L4</xm:sqref>
        </x14:conditionalFormatting>
        <x14:conditionalFormatting xmlns:xm="http://schemas.microsoft.com/office/excel/2006/main">
          <x14:cfRule type="expression" priority="270" id="{7BBEA91F-B173-4949-8082-91A66DA6E744}">
            <xm:f>'Completion Summary'!$D$7=1</xm:f>
            <x14:dxf>
              <fill>
                <patternFill>
                  <bgColor rgb="FF00B050"/>
                </patternFill>
              </fill>
            </x14:dxf>
          </x14:cfRule>
          <xm:sqref>N4:O4</xm:sqref>
        </x14:conditionalFormatting>
        <x14:conditionalFormatting xmlns:xm="http://schemas.microsoft.com/office/excel/2006/main">
          <x14:cfRule type="expression" priority="269" id="{02F2F09F-057E-42F2-BF38-0861091EA7C1}">
            <xm:f>'Completion Summary'!$D$8=1</xm:f>
            <x14:dxf>
              <fill>
                <patternFill>
                  <bgColor rgb="FF00B050"/>
                </patternFill>
              </fill>
            </x14:dxf>
          </x14:cfRule>
          <xm:sqref>Q4:R4</xm:sqref>
        </x14:conditionalFormatting>
        <x14:conditionalFormatting xmlns:xm="http://schemas.microsoft.com/office/excel/2006/main">
          <x14:cfRule type="expression" priority="268" id="{ADA5F48B-C03E-4D86-B8F4-1DB8280E28A3}">
            <xm:f>'Completion Summary'!$D$9=1</xm:f>
            <x14:dxf>
              <fill>
                <patternFill>
                  <bgColor rgb="FF00B050"/>
                </patternFill>
              </fill>
            </x14:dxf>
          </x14:cfRule>
          <xm:sqref>T4:U4</xm:sqref>
        </x14:conditionalFormatting>
        <x14:conditionalFormatting xmlns:xm="http://schemas.microsoft.com/office/excel/2006/main">
          <x14:cfRule type="expression" priority="267" id="{58D92DF6-0847-48FE-8CF7-372F0A22F93A}">
            <xm:f>'Completion Summary'!$D$10=1</xm:f>
            <x14:dxf>
              <fill>
                <patternFill>
                  <bgColor rgb="FF00B050"/>
                </patternFill>
              </fill>
            </x14:dxf>
          </x14:cfRule>
          <xm:sqref>W4:X4</xm:sqref>
        </x14:conditionalFormatting>
        <x14:conditionalFormatting xmlns:xm="http://schemas.microsoft.com/office/excel/2006/main">
          <x14:cfRule type="expression" priority="266" id="{8C4B6918-22CF-41FE-BE3E-5963CC9D2EE7}">
            <xm:f>'Completion Summary'!$D$11=1</xm:f>
            <x14:dxf>
              <fill>
                <patternFill>
                  <bgColor rgb="FF00B050"/>
                </patternFill>
              </fill>
            </x14:dxf>
          </x14:cfRule>
          <xm:sqref>Z4:AA4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37"/>
  <sheetViews>
    <sheetView showGridLines="0" topLeftCell="C1" zoomScale="85" zoomScaleNormal="85" zoomScalePageLayoutView="85" workbookViewId="0">
      <selection activeCell="F10" sqref="F10"/>
    </sheetView>
  </sheetViews>
  <sheetFormatPr defaultRowHeight="15"/>
  <cols>
    <col min="1" max="1" width="1.85546875" customWidth="1"/>
    <col min="2" max="2" width="26.140625" customWidth="1"/>
    <col min="3" max="3" width="58" customWidth="1"/>
    <col min="4" max="4" width="14.7109375" customWidth="1"/>
    <col min="5" max="6" width="14.5703125" customWidth="1"/>
    <col min="7" max="7" width="15.85546875" customWidth="1"/>
    <col min="8" max="8" width="14.5703125" customWidth="1"/>
    <col min="9" max="9" width="15.7109375" customWidth="1"/>
    <col min="10" max="10" width="15.85546875" customWidth="1"/>
    <col min="11" max="11" width="16.140625" customWidth="1"/>
    <col min="12" max="12" width="3.28515625" customWidth="1"/>
    <col min="13" max="21" width="8.42578125" customWidth="1"/>
  </cols>
  <sheetData>
    <row r="1" spans="1:19" ht="24.6" customHeight="1">
      <c r="A1" s="890" t="s">
        <v>985</v>
      </c>
      <c r="B1" s="890"/>
      <c r="C1" s="890"/>
      <c r="D1" s="890"/>
      <c r="E1" s="890"/>
      <c r="F1" s="890"/>
      <c r="G1" s="890"/>
      <c r="H1" s="890"/>
      <c r="I1" s="890"/>
      <c r="J1" s="890"/>
    </row>
    <row r="2" spans="1:19" s="183" customFormat="1" ht="29.45" customHeight="1">
      <c r="A2" s="807"/>
      <c r="B2" s="806"/>
      <c r="C2" s="806"/>
      <c r="D2" s="806"/>
      <c r="E2" s="806"/>
      <c r="F2" s="806"/>
      <c r="G2" s="806"/>
      <c r="H2" s="806"/>
      <c r="I2" s="806"/>
      <c r="J2" s="806"/>
    </row>
    <row r="3" spans="1:19" ht="59.45" customHeight="1">
      <c r="B3" s="629" t="s">
        <v>986</v>
      </c>
      <c r="C3" s="639" t="s">
        <v>407</v>
      </c>
      <c r="D3" s="628" t="s">
        <v>987</v>
      </c>
      <c r="E3" s="640" t="s">
        <v>988</v>
      </c>
      <c r="F3" s="604" t="s">
        <v>989</v>
      </c>
      <c r="G3" s="605" t="s">
        <v>990</v>
      </c>
      <c r="H3" s="606" t="s">
        <v>991</v>
      </c>
      <c r="I3" s="607" t="s">
        <v>992</v>
      </c>
      <c r="J3" s="602" t="s">
        <v>993</v>
      </c>
      <c r="K3" s="603" t="s">
        <v>994</v>
      </c>
      <c r="N3" s="249"/>
      <c r="O3" s="1"/>
      <c r="P3" s="136"/>
      <c r="Q3" s="136"/>
      <c r="R3" s="136"/>
      <c r="S3" s="1"/>
    </row>
    <row r="4" spans="1:19" ht="20.45" customHeight="1">
      <c r="B4" s="630" t="str">
        <f>'Evaluation Matrix'!D3</f>
        <v>Wellbeing</v>
      </c>
      <c r="C4" s="632" t="str">
        <f>'Evaluation Matrix'!E4</f>
        <v>W1.  Healthy Places - Total Wellbeing</v>
      </c>
      <c r="D4" s="608">
        <f t="shared" ref="D4:D11" si="0">(SUM((F4*1)+(G4*2)+(H4*3)+(I4*4))/32)</f>
        <v>0</v>
      </c>
      <c r="E4" s="609">
        <f>COUNTIF('Evaluation Matrix'!E5:E16,"0 - Not Started")</f>
        <v>0</v>
      </c>
      <c r="F4" s="609">
        <f>COUNTIF('Evaluation Matrix'!F5:F16,"1 - Commenced")</f>
        <v>0</v>
      </c>
      <c r="G4" s="609">
        <f>COUNTIF('Evaluation Matrix'!F5:F16,"2 - Established")</f>
        <v>0</v>
      </c>
      <c r="H4" s="609">
        <f>COUNTIF('Evaluation Matrix'!F5:F16,"3 - Almost complete")</f>
        <v>0</v>
      </c>
      <c r="I4" s="609">
        <f>COUNTIF('Evaluation Matrix'!F5:F16,"4 - Complete")</f>
        <v>0</v>
      </c>
      <c r="J4" s="609">
        <f>COUNTIF('Evaluation Matrix'!F5:F16,"N/A")</f>
        <v>0</v>
      </c>
      <c r="K4" s="610">
        <f t="shared" ref="K4:K11" si="1">SUM(F4:I4)</f>
        <v>0</v>
      </c>
    </row>
    <row r="5" spans="1:19" ht="20.45" customHeight="1">
      <c r="B5" s="630"/>
      <c r="C5" s="633" t="str">
        <f>'Evaluation Matrix'!H4</f>
        <v>W2. Indoor Environmental Quality</v>
      </c>
      <c r="D5" s="611">
        <f t="shared" si="0"/>
        <v>0</v>
      </c>
      <c r="E5" s="612">
        <f>COUNTIF('Evaluation Matrix'!H5:H16,"0 - Not Started")</f>
        <v>0</v>
      </c>
      <c r="F5" s="612">
        <f>COUNTIF('Evaluation Matrix'!I5:I16,"1 - Commenced")</f>
        <v>0</v>
      </c>
      <c r="G5" s="612">
        <f>COUNTIF('Evaluation Matrix'!I5:I16,"2 - Established")</f>
        <v>0</v>
      </c>
      <c r="H5" s="612">
        <f>COUNTIF('Evaluation Matrix'!I5:I16,"3 - Almost complete")</f>
        <v>0</v>
      </c>
      <c r="I5" s="612">
        <f>COUNTIF('Evaluation Matrix'!I5:I16,"4 - Complete")</f>
        <v>0</v>
      </c>
      <c r="J5" s="612">
        <f>COUNTIF('Evaluation Matrix'!I5:I16,"N/A")</f>
        <v>0</v>
      </c>
      <c r="K5" s="613">
        <f t="shared" si="1"/>
        <v>0</v>
      </c>
    </row>
    <row r="6" spans="1:19" ht="20.45" customHeight="1">
      <c r="B6" s="631" t="str">
        <f>'Evaluation Matrix'!J3</f>
        <v>Circularity</v>
      </c>
      <c r="C6" s="634" t="str">
        <f>'Evaluation Matrix'!K4</f>
        <v>CE1. Circular Design and Construction</v>
      </c>
      <c r="D6" s="614">
        <f t="shared" si="0"/>
        <v>0</v>
      </c>
      <c r="E6" s="615">
        <f>COUNTIF('Evaluation Matrix'!K5:K16,"0 - Not Started")</f>
        <v>0</v>
      </c>
      <c r="F6" s="615">
        <f>COUNTIF('Evaluation Matrix'!L5:L16,"1 - Commenced")</f>
        <v>0</v>
      </c>
      <c r="G6" s="616">
        <f>COUNTIF('Evaluation Matrix'!L5:L16,"2 - Established")</f>
        <v>0</v>
      </c>
      <c r="H6" s="615">
        <f>COUNTIF('Evaluation Matrix'!L5:L16,"3 - Almost complete")</f>
        <v>0</v>
      </c>
      <c r="I6" s="615">
        <f>COUNTIF('Evaluation Matrix'!L5:L16,"4 - Complete")</f>
        <v>0</v>
      </c>
      <c r="J6" s="615">
        <f>COUNTIF('Evaluation Matrix'!L5:L16,"N/A")</f>
        <v>0</v>
      </c>
      <c r="K6" s="617">
        <f t="shared" si="1"/>
        <v>0</v>
      </c>
      <c r="M6" s="181"/>
      <c r="N6" s="182"/>
      <c r="O6" s="136"/>
      <c r="P6" s="136"/>
      <c r="Q6" s="136"/>
      <c r="R6" s="136"/>
    </row>
    <row r="7" spans="1:19" ht="20.45" customHeight="1">
      <c r="B7" s="621" t="s">
        <v>5</v>
      </c>
      <c r="C7" s="635" t="str">
        <f>'Evaluation Matrix'!N4</f>
        <v>CC1. Operational Emissions</v>
      </c>
      <c r="D7" s="618">
        <f t="shared" si="0"/>
        <v>0</v>
      </c>
      <c r="E7" s="619">
        <f>COUNTIF('Evaluation Matrix'!N5:N16,"0 - Not Started")</f>
        <v>0</v>
      </c>
      <c r="F7" s="619">
        <f>COUNTIF('Evaluation Matrix'!O5:O16,"1 - Commenced")</f>
        <v>0</v>
      </c>
      <c r="G7" s="619">
        <f>COUNTIF('Evaluation Matrix'!O5:O16,"2 - Established")</f>
        <v>0</v>
      </c>
      <c r="H7" s="619">
        <f>COUNTIF('Evaluation Matrix'!O5:O16,"3 - Almost complete")</f>
        <v>0</v>
      </c>
      <c r="I7" s="619">
        <f>COUNTIF('Evaluation Matrix'!O5:O16,"4 - Complete")</f>
        <v>0</v>
      </c>
      <c r="J7" s="619">
        <f>COUNTIF('Evaluation Matrix'!O5:O16,"N/A")</f>
        <v>0</v>
      </c>
      <c r="K7" s="620">
        <f t="shared" si="1"/>
        <v>0</v>
      </c>
      <c r="M7" s="136"/>
      <c r="N7" s="182"/>
      <c r="O7" s="136"/>
      <c r="P7" s="136"/>
      <c r="Q7" s="136"/>
      <c r="R7" s="136"/>
    </row>
    <row r="8" spans="1:19" ht="20.45" customHeight="1">
      <c r="B8" s="621"/>
      <c r="C8" s="636" t="str">
        <f>'Evaluation Matrix'!Q4</f>
        <v>CC2. Embodied Carbon</v>
      </c>
      <c r="D8" s="622">
        <f t="shared" si="0"/>
        <v>0</v>
      </c>
      <c r="E8" s="623">
        <f>COUNTIF('Evaluation Matrix'!Q5:Q16,"0 - Not Started")</f>
        <v>0</v>
      </c>
      <c r="F8" s="623">
        <f>COUNTIF('Evaluation Matrix'!R5:R16,"1 - Commenced")</f>
        <v>0</v>
      </c>
      <c r="G8" s="623">
        <f>COUNTIF('Evaluation Matrix'!R5:R16,"2 - Established")</f>
        <v>0</v>
      </c>
      <c r="H8" s="623">
        <f>COUNTIF('Evaluation Matrix'!R5:R16,"3 - Almost complete")</f>
        <v>0</v>
      </c>
      <c r="I8" s="623">
        <f>COUNTIF('Evaluation Matrix'!R5:R16,"4 - Complete")</f>
        <v>0</v>
      </c>
      <c r="J8" s="623">
        <f>COUNTIF('Evaluation Matrix'!R5:R16,"N/A")</f>
        <v>0</v>
      </c>
      <c r="K8" s="624">
        <f t="shared" si="1"/>
        <v>0</v>
      </c>
      <c r="M8" s="136"/>
      <c r="N8" s="182"/>
      <c r="O8" s="136"/>
      <c r="P8" s="136"/>
      <c r="Q8" s="136"/>
      <c r="R8" s="136"/>
    </row>
    <row r="9" spans="1:19" ht="20.45" customHeight="1">
      <c r="B9" s="621"/>
      <c r="C9" s="637" t="str">
        <f>'Evaluation Matrix'!T4</f>
        <v>CC3. Water Consumption</v>
      </c>
      <c r="D9" s="625">
        <f t="shared" si="0"/>
        <v>0</v>
      </c>
      <c r="E9" s="626">
        <f>COUNTIF('Evaluation Matrix'!T5:T16,"0 - Not Started")</f>
        <v>0</v>
      </c>
      <c r="F9" s="626">
        <f>COUNTIF('Evaluation Matrix'!U5:U16,"1 - Commenced")</f>
        <v>0</v>
      </c>
      <c r="G9" s="626">
        <f>COUNTIF('Evaluation Matrix'!U5:U16,"2 - Established")</f>
        <v>0</v>
      </c>
      <c r="H9" s="626">
        <f>COUNTIF('Evaluation Matrix'!U5:U16,"3 - Almost complete")</f>
        <v>0</v>
      </c>
      <c r="I9" s="626">
        <f>COUNTIF('Evaluation Matrix'!U5:U16,"4 - Complete")</f>
        <v>0</v>
      </c>
      <c r="J9" s="626">
        <f>COUNTIF('Evaluation Matrix'!U5:U16,"N/A")</f>
        <v>0</v>
      </c>
      <c r="K9" s="627">
        <f t="shared" si="1"/>
        <v>0</v>
      </c>
      <c r="M9" s="136"/>
      <c r="N9" s="182"/>
      <c r="O9" s="136"/>
      <c r="P9" s="136"/>
      <c r="Q9" s="136"/>
      <c r="R9" s="136"/>
    </row>
    <row r="10" spans="1:19" ht="20.45" customHeight="1">
      <c r="B10" s="621"/>
      <c r="C10" s="636" t="str">
        <f>'Evaluation Matrix'!W4</f>
        <v>CC4. Environmental Security</v>
      </c>
      <c r="D10" s="622">
        <f t="shared" si="0"/>
        <v>0</v>
      </c>
      <c r="E10" s="623">
        <f>COUNTIF('Evaluation Matrix'!W5:W16,"0 - Not Started")</f>
        <v>0</v>
      </c>
      <c r="F10" s="623">
        <f>COUNTIF('Evaluation Matrix'!X5:X16,"1 - Commenced")</f>
        <v>0</v>
      </c>
      <c r="G10" s="623">
        <f>COUNTIF('Evaluation Matrix'!X5:X16,"2 - Established")</f>
        <v>0</v>
      </c>
      <c r="H10" s="623">
        <f>COUNTIF('Evaluation Matrix'!X5:X16,"3 - Almost complete")</f>
        <v>0</v>
      </c>
      <c r="I10" s="623">
        <f>COUNTIF('Evaluation Matrix'!X5:X16,"4 - Complete")</f>
        <v>0</v>
      </c>
      <c r="J10" s="623">
        <f>COUNTIF('Evaluation Matrix'!X5:X16,"N/A")</f>
        <v>0</v>
      </c>
      <c r="K10" s="624">
        <f t="shared" si="1"/>
        <v>0</v>
      </c>
      <c r="M10" s="136"/>
      <c r="N10" s="182"/>
      <c r="O10" s="136"/>
      <c r="P10" s="136"/>
      <c r="Q10" s="136"/>
      <c r="R10" s="136"/>
    </row>
    <row r="11" spans="1:19" ht="20.45" customHeight="1" thickBot="1">
      <c r="B11" s="267"/>
      <c r="C11" s="638" t="str">
        <f>'Evaluation Matrix'!Z4</f>
        <v>CC5. Active Travel and Sustainable Transport</v>
      </c>
      <c r="D11" s="601">
        <f t="shared" si="0"/>
        <v>0</v>
      </c>
      <c r="E11" s="641">
        <f>COUNTIF('Evaluation Matrix'!Z5:Z16,"0 - Not Started")</f>
        <v>0</v>
      </c>
      <c r="F11" s="641">
        <f>COUNTIF('Evaluation Matrix'!AA5:AA16,"1 - Commenced")</f>
        <v>0</v>
      </c>
      <c r="G11" s="641">
        <f>COUNTIF('Evaluation Matrix'!AA5:AA16,"2 - Established")</f>
        <v>0</v>
      </c>
      <c r="H11" s="641">
        <f>COUNTIF('Evaluation Matrix'!AA5:AA16,"3 - Almost complete")</f>
        <v>0</v>
      </c>
      <c r="I11" s="641">
        <f>COUNTIF('Evaluation Matrix'!AA5:AA16,"4 - Complete")</f>
        <v>0</v>
      </c>
      <c r="J11" s="641">
        <f>COUNTIF('Evaluation Matrix'!AA5:AA16,"N/A")</f>
        <v>0</v>
      </c>
      <c r="K11" s="642">
        <f t="shared" si="1"/>
        <v>0</v>
      </c>
      <c r="N11" s="136"/>
      <c r="O11" s="182"/>
      <c r="P11" s="136"/>
      <c r="Q11" s="136"/>
      <c r="R11" s="136"/>
      <c r="S11" s="136"/>
    </row>
    <row r="12" spans="1:19" ht="15.75" thickTop="1"/>
    <row r="37" spans="2:2">
      <c r="B37" s="275"/>
    </row>
  </sheetData>
  <mergeCells count="2">
    <mergeCell ref="A1:J1"/>
    <mergeCell ref="A2:J2"/>
  </mergeCells>
  <phoneticPr fontId="63" type="noConversion"/>
  <pageMargins left="0.51181102362204722" right="0.31496062992125984" top="0.55118110236220474" bottom="0.55118110236220474" header="0.31496062992125984" footer="0.31496062992125984"/>
  <pageSetup paperSize="9" scale="78"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9"/>
  <sheetViews>
    <sheetView zoomScale="80" zoomScaleNormal="80" workbookViewId="0">
      <selection activeCell="H42" sqref="H42"/>
    </sheetView>
  </sheetViews>
  <sheetFormatPr defaultRowHeight="15"/>
  <cols>
    <col min="1" max="1" width="26" customWidth="1"/>
    <col min="2" max="2" width="10.42578125" customWidth="1"/>
    <col min="3" max="5" width="10.7109375" customWidth="1"/>
    <col min="6" max="6" width="12.28515625" bestFit="1" customWidth="1"/>
    <col min="7" max="7" width="4.42578125" customWidth="1"/>
    <col min="8" max="8" width="15.7109375" bestFit="1" customWidth="1"/>
    <col min="13" max="13" width="11.7109375" customWidth="1"/>
    <col min="15" max="15" width="16.5703125" customWidth="1"/>
    <col min="16" max="16" width="10" bestFit="1" customWidth="1"/>
    <col min="20" max="20" width="13.140625" customWidth="1"/>
  </cols>
  <sheetData>
    <row r="1" spans="1:20">
      <c r="A1" s="2" t="s">
        <v>995</v>
      </c>
    </row>
    <row r="3" spans="1:20" ht="30">
      <c r="A3" s="250" t="str">
        <f>'Evaluation Matrix'!M3</f>
        <v>Climate Change</v>
      </c>
      <c r="B3" s="1" t="s">
        <v>996</v>
      </c>
      <c r="C3" s="136" t="s">
        <v>997</v>
      </c>
      <c r="D3" s="136" t="s">
        <v>998</v>
      </c>
      <c r="E3" s="136" t="s">
        <v>984</v>
      </c>
      <c r="F3" s="1" t="s">
        <v>994</v>
      </c>
      <c r="H3" s="251" t="str">
        <f>'Evaluation Matrix'!J3</f>
        <v>Circularity</v>
      </c>
      <c r="I3" s="1" t="s">
        <v>996</v>
      </c>
      <c r="J3" s="136" t="s">
        <v>997</v>
      </c>
      <c r="K3" s="136" t="s">
        <v>998</v>
      </c>
      <c r="L3" s="136" t="s">
        <v>984</v>
      </c>
      <c r="M3" s="1" t="s">
        <v>994</v>
      </c>
      <c r="O3" s="249" t="str">
        <f>'Evaluation Matrix'!D3</f>
        <v>Wellbeing</v>
      </c>
      <c r="P3" s="1" t="s">
        <v>996</v>
      </c>
      <c r="Q3" s="136" t="s">
        <v>997</v>
      </c>
      <c r="R3" s="136" t="s">
        <v>998</v>
      </c>
      <c r="S3" s="136" t="s">
        <v>984</v>
      </c>
      <c r="T3" s="1" t="s">
        <v>994</v>
      </c>
    </row>
    <row r="4" spans="1:20">
      <c r="A4" s="136" t="str">
        <f>'Evaluation Matrix'!N4</f>
        <v>CC1. Operational Emissions</v>
      </c>
      <c r="B4" s="182" t="e">
        <f t="shared" ref="B4:B9" si="0">SUM(C4/F4)</f>
        <v>#DIV/0!</v>
      </c>
      <c r="C4" s="136">
        <f>COUNTIF('Evaluation Matrix'!O5:O16,"Yes")</f>
        <v>0</v>
      </c>
      <c r="D4" s="136">
        <f>COUNTIF('Evaluation Matrix'!O5:O16,"No")</f>
        <v>0</v>
      </c>
      <c r="E4" s="136">
        <f>COUNTIF('Evaluation Matrix'!O5:O16,"N/A")</f>
        <v>0</v>
      </c>
      <c r="F4" s="136">
        <f>SUM(C4:D4)</f>
        <v>0</v>
      </c>
      <c r="H4" s="136" t="str">
        <f>'Evaluation Matrix'!K4</f>
        <v>CE1. Circular Design and Construction</v>
      </c>
      <c r="I4" s="182" t="e">
        <f t="shared" ref="I4:I9" si="1">SUM(J4/M4)</f>
        <v>#DIV/0!</v>
      </c>
      <c r="J4" s="136">
        <f>COUNTIF('Evaluation Matrix'!L5:L16,"Yes")</f>
        <v>0</v>
      </c>
      <c r="K4" s="136">
        <f>COUNTIF('Evaluation Matrix'!L5:L16,"No")</f>
        <v>0</v>
      </c>
      <c r="L4" s="136">
        <f>COUNTIF('Evaluation Matrix'!L5:L16,"N/A")</f>
        <v>0</v>
      </c>
      <c r="M4" s="136">
        <f>SUM(J4:K4)</f>
        <v>0</v>
      </c>
      <c r="O4" s="136" t="str">
        <f>'Evaluation Matrix'!E4</f>
        <v>W1.  Healthy Places - Total Wellbeing</v>
      </c>
      <c r="P4" s="182" t="e">
        <f t="shared" ref="P4:P9" si="2">SUM(Q4/T4)</f>
        <v>#DIV/0!</v>
      </c>
      <c r="Q4" s="136">
        <f>COUNTIF('Evaluation Matrix'!F5:F16,"Yes")</f>
        <v>0</v>
      </c>
      <c r="R4" s="136">
        <f>COUNTIF('Evaluation Matrix'!F5:F16,"No")</f>
        <v>0</v>
      </c>
      <c r="S4" s="136">
        <f>COUNTIF('Evaluation Matrix'!F5:F16,"N/A")</f>
        <v>0</v>
      </c>
      <c r="T4" s="136">
        <f>SUM(Q4:R4)</f>
        <v>0</v>
      </c>
    </row>
    <row r="5" spans="1:20">
      <c r="A5" s="136" t="str">
        <f>'Evaluation Matrix'!Q4</f>
        <v>CC2. Embodied Carbon</v>
      </c>
      <c r="B5" s="182" t="e">
        <f t="shared" si="0"/>
        <v>#DIV/0!</v>
      </c>
      <c r="C5" s="136">
        <f>COUNTIF('Evaluation Matrix'!R5:R16,"Yes")</f>
        <v>0</v>
      </c>
      <c r="D5" s="136">
        <f>COUNTIF('Evaluation Matrix'!R5:R16,"No")</f>
        <v>0</v>
      </c>
      <c r="E5" s="136">
        <f>COUNTIF('Evaluation Matrix'!R5:R16,"N/A")</f>
        <v>0</v>
      </c>
      <c r="F5" s="136">
        <f>SUM(C5:D5)</f>
        <v>0</v>
      </c>
      <c r="H5" s="136" t="e">
        <f>'Evaluation Matrix'!#REF!</f>
        <v>#REF!</v>
      </c>
      <c r="I5" s="182" t="e">
        <f t="shared" si="1"/>
        <v>#REF!</v>
      </c>
      <c r="J5" s="136" t="e">
        <f>COUNTIF('Evaluation Matrix'!#REF!,"Yes")</f>
        <v>#REF!</v>
      </c>
      <c r="K5" s="136" t="e">
        <f>COUNTIF('Evaluation Matrix'!#REF!,"No")</f>
        <v>#REF!</v>
      </c>
      <c r="L5" s="136" t="e">
        <f>COUNTIF('Evaluation Matrix'!#REF!,"N/A")</f>
        <v>#REF!</v>
      </c>
      <c r="M5" s="136" t="e">
        <f>SUM(J5:K5)</f>
        <v>#REF!</v>
      </c>
      <c r="O5" s="136" t="str">
        <f>'Evaluation Matrix'!H4</f>
        <v>W2. Indoor Environmental Quality</v>
      </c>
      <c r="P5" s="182" t="e">
        <f t="shared" si="2"/>
        <v>#DIV/0!</v>
      </c>
      <c r="Q5" s="136">
        <f>COUNTIF('Evaluation Matrix'!I5:I16,"Yes")</f>
        <v>0</v>
      </c>
      <c r="R5" s="136">
        <f>COUNTIF('Evaluation Matrix'!I5:I16,"No")</f>
        <v>0</v>
      </c>
      <c r="S5" s="136">
        <f>COUNTIF('Evaluation Matrix'!I5:I16,"N/A")</f>
        <v>0</v>
      </c>
      <c r="T5" s="136">
        <f>SUM(Q5:R5)</f>
        <v>0</v>
      </c>
    </row>
    <row r="6" spans="1:20">
      <c r="A6" s="136" t="str">
        <f>'Evaluation Matrix'!T4</f>
        <v>CC3. Water Consumption</v>
      </c>
      <c r="B6" s="182" t="e">
        <f t="shared" si="0"/>
        <v>#DIV/0!</v>
      </c>
      <c r="C6" s="136">
        <f>COUNTIF('Evaluation Matrix'!U5:U16,"Yes")</f>
        <v>0</v>
      </c>
      <c r="D6" s="136">
        <f>COUNTIF('Evaluation Matrix'!U5:U16,"No")</f>
        <v>0</v>
      </c>
      <c r="E6" s="136">
        <f>COUNTIF('Evaluation Matrix'!U5:U16,"N/A")</f>
        <v>0</v>
      </c>
      <c r="F6" s="136">
        <f>SUM(C6:D6)</f>
        <v>0</v>
      </c>
      <c r="H6" s="136" t="e">
        <f>'Evaluation Matrix'!#REF!</f>
        <v>#REF!</v>
      </c>
      <c r="I6" s="182" t="e">
        <f t="shared" si="1"/>
        <v>#REF!</v>
      </c>
      <c r="J6" s="136" t="e">
        <f>COUNTIF('Evaluation Matrix'!#REF!,"Yes")</f>
        <v>#REF!</v>
      </c>
      <c r="K6" s="136" t="e">
        <f>COUNTIF('Evaluation Matrix'!#REF!,"No")</f>
        <v>#REF!</v>
      </c>
      <c r="L6" s="136" t="e">
        <f>COUNTIF('Evaluation Matrix'!#REF!,"N/A")</f>
        <v>#REF!</v>
      </c>
      <c r="M6" s="136" t="e">
        <f>SUM(J6:K6)</f>
        <v>#REF!</v>
      </c>
      <c r="O6" s="136" t="e">
        <f>'Evaluation Matrix'!#REF!</f>
        <v>#REF!</v>
      </c>
      <c r="P6" s="182" t="e">
        <f t="shared" si="2"/>
        <v>#REF!</v>
      </c>
      <c r="Q6" s="136" t="e">
        <f>COUNTIF('Evaluation Matrix'!#REF!,"Yes")</f>
        <v>#REF!</v>
      </c>
      <c r="R6" s="136" t="e">
        <f>COUNTIF('Evaluation Matrix'!#REF!,"No")</f>
        <v>#REF!</v>
      </c>
      <c r="S6" s="136" t="e">
        <f>COUNTIF('Evaluation Matrix'!#REF!,"N/A")</f>
        <v>#REF!</v>
      </c>
      <c r="T6" s="136" t="e">
        <f>SUM(Q6:R6)</f>
        <v>#REF!</v>
      </c>
    </row>
    <row r="7" spans="1:20">
      <c r="A7" s="136" t="str">
        <f>'Evaluation Matrix'!W4</f>
        <v>CC4. Environmental Security</v>
      </c>
      <c r="B7" s="182" t="e">
        <f t="shared" si="0"/>
        <v>#DIV/0!</v>
      </c>
      <c r="C7" s="136">
        <f>COUNTIF('Evaluation Matrix'!X5:X16,"Yes")</f>
        <v>0</v>
      </c>
      <c r="D7" s="136">
        <f>COUNTIF('Evaluation Matrix'!X5:X16,"No")</f>
        <v>0</v>
      </c>
      <c r="E7" s="136">
        <f>COUNTIF('Evaluation Matrix'!X5:X16,"N/A")</f>
        <v>0</v>
      </c>
      <c r="F7" s="136">
        <f>SUM(C7:D7)</f>
        <v>0</v>
      </c>
      <c r="H7" s="136" t="e">
        <f>'Evaluation Matrix'!#REF!</f>
        <v>#REF!</v>
      </c>
      <c r="I7" s="182" t="e">
        <f t="shared" si="1"/>
        <v>#REF!</v>
      </c>
      <c r="J7" s="136" t="e">
        <f>COUNTIF('Evaluation Matrix'!#REF!,"Yes")</f>
        <v>#REF!</v>
      </c>
      <c r="K7" s="136" t="e">
        <f>COUNTIF('Evaluation Matrix'!#REF!,"No")</f>
        <v>#REF!</v>
      </c>
      <c r="L7" s="136" t="e">
        <f>COUNTIF('Evaluation Matrix'!#REF!,"N/A")</f>
        <v>#REF!</v>
      </c>
      <c r="M7" s="136" t="e">
        <f>SUM(J7:K7)</f>
        <v>#REF!</v>
      </c>
      <c r="O7" s="136" t="e">
        <f>'Evaluation Matrix'!#REF!</f>
        <v>#REF!</v>
      </c>
      <c r="P7" s="182" t="e">
        <f t="shared" si="2"/>
        <v>#REF!</v>
      </c>
      <c r="Q7" s="136" t="e">
        <f>COUNTIF('Evaluation Matrix'!#REF!,"Yes")</f>
        <v>#REF!</v>
      </c>
      <c r="R7" s="136" t="e">
        <f>COUNTIF('Evaluation Matrix'!#REF!,"No")</f>
        <v>#REF!</v>
      </c>
      <c r="S7" s="136" t="e">
        <f>COUNTIF('Evaluation Matrix'!#REF!,"N/A")</f>
        <v>#REF!</v>
      </c>
      <c r="T7" s="136" t="e">
        <f>SUM(Q7:R7)</f>
        <v>#REF!</v>
      </c>
    </row>
    <row r="8" spans="1:20">
      <c r="A8" s="136" t="str">
        <f>'Evaluation Matrix'!Z4</f>
        <v>CC5. Active Travel and Sustainable Transport</v>
      </c>
      <c r="B8" s="182" t="e">
        <f t="shared" si="0"/>
        <v>#DIV/0!</v>
      </c>
      <c r="C8" s="136">
        <f>COUNTIF('Evaluation Matrix'!AA5:AA16,"Yes")</f>
        <v>0</v>
      </c>
      <c r="D8" s="136">
        <f>COUNTIF('Evaluation Matrix'!AA5:AA16,"No")</f>
        <v>0</v>
      </c>
      <c r="E8" s="136">
        <f>COUNTIF('Evaluation Matrix'!AA5:AA16,"N/A")</f>
        <v>0</v>
      </c>
      <c r="F8" s="136">
        <f>SUM(C8:D8)</f>
        <v>0</v>
      </c>
      <c r="H8" s="136" t="e">
        <f>'Evaluation Matrix'!#REF!</f>
        <v>#REF!</v>
      </c>
      <c r="I8" s="182" t="e">
        <f t="shared" si="1"/>
        <v>#REF!</v>
      </c>
      <c r="J8" s="136" t="e">
        <f>COUNTIF('Evaluation Matrix'!#REF!,"Yes")</f>
        <v>#REF!</v>
      </c>
      <c r="K8" s="136" t="e">
        <f>COUNTIF('Evaluation Matrix'!#REF!,"No")</f>
        <v>#REF!</v>
      </c>
      <c r="L8" s="136" t="e">
        <f>COUNTIF('Evaluation Matrix'!#REF!,"N/A")</f>
        <v>#REF!</v>
      </c>
      <c r="M8" s="136" t="e">
        <f>SUM(J8:K8)</f>
        <v>#REF!</v>
      </c>
      <c r="O8" s="136" t="e">
        <f>'Evaluation Matrix'!#REF!</f>
        <v>#REF!</v>
      </c>
      <c r="P8" s="182" t="e">
        <f t="shared" si="2"/>
        <v>#REF!</v>
      </c>
      <c r="Q8" s="136" t="e">
        <f>COUNTIF('Evaluation Matrix'!#REF!,"Yes")</f>
        <v>#REF!</v>
      </c>
      <c r="R8" s="136" t="e">
        <f>COUNTIF('Evaluation Matrix'!#REF!,"No")</f>
        <v>#REF!</v>
      </c>
      <c r="S8" s="136" t="e">
        <f>COUNTIF('Evaluation Matrix'!#REF!,"N/A")</f>
        <v>#REF!</v>
      </c>
      <c r="T8" s="136" t="e">
        <f>SUM(Q8:R8)</f>
        <v>#REF!</v>
      </c>
    </row>
    <row r="9" spans="1:20">
      <c r="A9" s="181" t="s">
        <v>999</v>
      </c>
      <c r="B9" s="182" t="e">
        <f t="shared" si="0"/>
        <v>#DIV/0!</v>
      </c>
      <c r="C9" s="136">
        <f>SUM(C4:C8)</f>
        <v>0</v>
      </c>
      <c r="D9" s="136">
        <f>SUM(D4:D8)</f>
        <v>0</v>
      </c>
      <c r="E9" s="136">
        <f>SUM(E4:E8)</f>
        <v>0</v>
      </c>
      <c r="F9" s="136">
        <f>SUM(F4:F8)</f>
        <v>0</v>
      </c>
      <c r="H9" s="181" t="s">
        <v>999</v>
      </c>
      <c r="I9" s="182" t="e">
        <f t="shared" si="1"/>
        <v>#REF!</v>
      </c>
      <c r="J9" s="136" t="e">
        <f>SUM(J4:J8)</f>
        <v>#REF!</v>
      </c>
      <c r="K9" s="136" t="e">
        <f>SUM(K4:K8)</f>
        <v>#REF!</v>
      </c>
      <c r="L9" s="136" t="e">
        <f>SUM(L4:L8)</f>
        <v>#REF!</v>
      </c>
      <c r="M9" s="136" t="e">
        <f>SUM(M4:M8)</f>
        <v>#REF!</v>
      </c>
      <c r="O9" s="181" t="s">
        <v>999</v>
      </c>
      <c r="P9" s="182" t="e">
        <f t="shared" si="2"/>
        <v>#REF!</v>
      </c>
      <c r="Q9" s="136" t="e">
        <f>SUM(Q4:Q8)</f>
        <v>#REF!</v>
      </c>
      <c r="R9" s="136" t="e">
        <f>SUM(R4:R8)</f>
        <v>#REF!</v>
      </c>
      <c r="S9" s="136" t="e">
        <f>SUM(S4:S8)</f>
        <v>#REF!</v>
      </c>
      <c r="T9" s="136" t="e">
        <f>SUM(T4:T8)</f>
        <v>#REF!</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31"/>
  <sheetViews>
    <sheetView showGridLines="0" zoomScale="85" zoomScaleNormal="85" workbookViewId="0">
      <selection activeCell="E13" sqref="E13"/>
    </sheetView>
  </sheetViews>
  <sheetFormatPr defaultColWidth="8.7109375" defaultRowHeight="15.75"/>
  <cols>
    <col min="1" max="1" width="2.85546875" style="14" customWidth="1"/>
    <col min="2" max="2" width="49" style="300" customWidth="1"/>
    <col min="3" max="3" width="35.28515625" style="300" customWidth="1"/>
    <col min="4" max="5" width="23.85546875" style="300" customWidth="1"/>
    <col min="6" max="6" width="26.140625" style="14" customWidth="1"/>
    <col min="7" max="7" width="28" style="14" customWidth="1"/>
    <col min="8" max="8" width="28.42578125" style="14" customWidth="1"/>
    <col min="9" max="9" width="25.7109375" style="14" customWidth="1"/>
    <col min="10" max="10" width="26.140625" style="14" customWidth="1"/>
    <col min="11" max="16384" width="8.7109375" style="14"/>
  </cols>
  <sheetData>
    <row r="1" spans="1:10" ht="27.6" customHeight="1">
      <c r="B1" s="891" t="s">
        <v>1000</v>
      </c>
      <c r="C1" s="891"/>
      <c r="D1" s="891"/>
      <c r="E1" s="891"/>
      <c r="F1" s="891"/>
      <c r="G1" s="891"/>
      <c r="H1" s="891"/>
      <c r="I1" s="891"/>
      <c r="J1" s="891"/>
    </row>
    <row r="2" spans="1:10" ht="21.6" customHeight="1">
      <c r="B2" s="884"/>
      <c r="C2" s="882"/>
      <c r="D2" s="882"/>
      <c r="E2" s="882"/>
      <c r="F2" s="882"/>
      <c r="G2" s="882"/>
      <c r="H2" s="882"/>
      <c r="I2" s="882"/>
      <c r="J2" s="882"/>
    </row>
    <row r="3" spans="1:10" s="650" customFormat="1" ht="20.100000000000001" customHeight="1" thickBot="1">
      <c r="B3" s="817"/>
      <c r="C3" s="818"/>
      <c r="D3" s="668" t="s">
        <v>648</v>
      </c>
      <c r="E3" s="819" t="s">
        <v>649</v>
      </c>
      <c r="F3" s="820"/>
      <c r="G3" s="820"/>
      <c r="H3" s="820"/>
      <c r="I3" s="820"/>
      <c r="J3" s="820"/>
    </row>
    <row r="4" spans="1:10" s="413" customFormat="1" ht="54" customHeight="1" thickBot="1">
      <c r="A4" s="681"/>
      <c r="B4" s="680" t="s">
        <v>1001</v>
      </c>
      <c r="C4" s="674" t="s">
        <v>1002</v>
      </c>
      <c r="D4" s="675" t="s">
        <v>1003</v>
      </c>
      <c r="E4" s="674" t="s">
        <v>1004</v>
      </c>
      <c r="F4" s="676" t="s">
        <v>1005</v>
      </c>
      <c r="G4" s="677" t="s">
        <v>1006</v>
      </c>
      <c r="H4" s="678" t="s">
        <v>1007</v>
      </c>
      <c r="I4" s="677" t="s">
        <v>1008</v>
      </c>
      <c r="J4" s="679" t="s">
        <v>1009</v>
      </c>
    </row>
    <row r="5" spans="1:10" ht="24.6" customHeight="1">
      <c r="A5" s="651"/>
      <c r="B5" s="682" t="s">
        <v>10</v>
      </c>
      <c r="C5" s="669"/>
      <c r="D5" s="670"/>
      <c r="E5" s="671"/>
      <c r="F5" s="672"/>
      <c r="G5" s="672"/>
      <c r="H5" s="672"/>
      <c r="I5" s="672"/>
      <c r="J5" s="673"/>
    </row>
    <row r="6" spans="1:10" ht="26.1" customHeight="1">
      <c r="A6" s="651"/>
      <c r="B6" s="414" t="s">
        <v>1010</v>
      </c>
      <c r="C6" s="415"/>
      <c r="D6" s="416"/>
      <c r="E6" s="417"/>
      <c r="F6" s="418"/>
      <c r="G6" s="418"/>
      <c r="H6" s="417"/>
      <c r="I6" s="418"/>
      <c r="J6" s="419"/>
    </row>
    <row r="7" spans="1:10" ht="26.1" customHeight="1" thickBot="1">
      <c r="A7" s="651"/>
      <c r="B7" s="420" t="s">
        <v>1011</v>
      </c>
      <c r="C7" s="421" t="s">
        <v>1012</v>
      </c>
      <c r="D7" s="422"/>
      <c r="E7" s="423"/>
      <c r="F7" s="424"/>
      <c r="G7" s="424"/>
      <c r="H7" s="423"/>
      <c r="I7" s="424"/>
      <c r="J7" s="425"/>
    </row>
    <row r="8" spans="1:10" ht="33" customHeight="1" thickBot="1">
      <c r="A8" s="651"/>
      <c r="B8" s="426" t="s">
        <v>1013</v>
      </c>
      <c r="C8" s="427" t="s">
        <v>1014</v>
      </c>
      <c r="D8" s="416"/>
      <c r="E8" s="423"/>
      <c r="F8" s="418"/>
      <c r="G8" s="418"/>
      <c r="H8" s="423"/>
      <c r="I8" s="418"/>
      <c r="J8" s="425"/>
    </row>
    <row r="9" spans="1:10" ht="47.25" customHeight="1" thickBot="1">
      <c r="A9" s="651"/>
      <c r="B9" s="420" t="s">
        <v>1015</v>
      </c>
      <c r="C9" s="421" t="s">
        <v>1016</v>
      </c>
      <c r="D9" s="422"/>
      <c r="E9" s="423"/>
      <c r="F9" s="428"/>
      <c r="G9" s="428"/>
      <c r="H9" s="423"/>
      <c r="I9" s="428"/>
      <c r="J9" s="425"/>
    </row>
    <row r="10" spans="1:10" ht="63.75" thickBot="1">
      <c r="A10" s="651"/>
      <c r="B10" s="426" t="s">
        <v>1017</v>
      </c>
      <c r="C10" s="427" t="s">
        <v>1018</v>
      </c>
      <c r="D10" s="416"/>
      <c r="E10" s="423"/>
      <c r="F10" s="418"/>
      <c r="G10" s="418"/>
      <c r="H10" s="423"/>
      <c r="I10" s="418"/>
      <c r="J10" s="425"/>
    </row>
    <row r="11" spans="1:10" ht="32.25" customHeight="1" thickBot="1">
      <c r="A11" s="651"/>
      <c r="B11" s="420" t="s">
        <v>1019</v>
      </c>
      <c r="C11" s="421" t="s">
        <v>1020</v>
      </c>
      <c r="D11" s="422"/>
      <c r="E11" s="423"/>
      <c r="F11" s="428"/>
      <c r="G11" s="428"/>
      <c r="H11" s="423"/>
      <c r="I11" s="428"/>
      <c r="J11" s="425"/>
    </row>
    <row r="12" spans="1:10" ht="45.75" thickBot="1">
      <c r="A12" s="651"/>
      <c r="B12" s="426" t="s">
        <v>1021</v>
      </c>
      <c r="C12" s="427" t="s">
        <v>1022</v>
      </c>
      <c r="D12" s="416"/>
      <c r="E12" s="423"/>
      <c r="F12" s="418"/>
      <c r="G12" s="418"/>
      <c r="H12" s="423"/>
      <c r="I12" s="418"/>
      <c r="J12" s="425"/>
    </row>
    <row r="13" spans="1:10" ht="34.5" customHeight="1" thickBot="1">
      <c r="A13" s="651"/>
      <c r="B13" s="420" t="s">
        <v>1023</v>
      </c>
      <c r="C13" s="421" t="s">
        <v>1024</v>
      </c>
      <c r="D13" s="422"/>
      <c r="E13" s="423"/>
      <c r="F13" s="428"/>
      <c r="G13" s="428"/>
      <c r="H13" s="423"/>
      <c r="I13" s="428"/>
      <c r="J13" s="425"/>
    </row>
    <row r="14" spans="1:10" ht="35.1" customHeight="1">
      <c r="A14" s="651"/>
      <c r="B14" s="426" t="s">
        <v>1025</v>
      </c>
      <c r="C14" s="427" t="s">
        <v>1026</v>
      </c>
      <c r="D14" s="416"/>
      <c r="E14" s="423"/>
      <c r="F14" s="418"/>
      <c r="G14" s="418"/>
      <c r="H14" s="423"/>
      <c r="I14" s="418"/>
      <c r="J14" s="425"/>
    </row>
    <row r="15" spans="1:10" ht="16.5" thickBot="1">
      <c r="A15" s="651"/>
      <c r="B15" s="420" t="s">
        <v>1027</v>
      </c>
      <c r="C15" s="421" t="s">
        <v>1028</v>
      </c>
      <c r="D15" s="422"/>
      <c r="E15" s="423"/>
      <c r="F15" s="429"/>
      <c r="G15" s="429"/>
      <c r="H15" s="423"/>
      <c r="I15" s="429"/>
      <c r="J15" s="425"/>
    </row>
    <row r="16" spans="1:10" ht="95.1" customHeight="1" thickBot="1">
      <c r="A16" s="651"/>
      <c r="B16" s="430" t="s">
        <v>1029</v>
      </c>
      <c r="C16" s="431" t="s">
        <v>1030</v>
      </c>
      <c r="D16" s="416"/>
      <c r="E16" s="432"/>
      <c r="F16" s="433"/>
      <c r="G16" s="433"/>
      <c r="H16" s="432"/>
      <c r="I16" s="433"/>
      <c r="J16" s="434"/>
    </row>
    <row r="17" spans="1:10" ht="21.6" customHeight="1">
      <c r="A17" s="651"/>
      <c r="B17" s="435" t="s">
        <v>15</v>
      </c>
      <c r="C17" s="436"/>
      <c r="D17" s="437"/>
      <c r="E17" s="438"/>
      <c r="F17" s="439"/>
      <c r="G17" s="439"/>
      <c r="H17" s="439"/>
      <c r="I17" s="439"/>
      <c r="J17" s="440"/>
    </row>
    <row r="18" spans="1:10" ht="20.45" customHeight="1" thickBot="1">
      <c r="A18" s="651"/>
      <c r="B18" s="441" t="s">
        <v>1031</v>
      </c>
      <c r="C18" s="442" t="s">
        <v>1032</v>
      </c>
      <c r="D18" s="443"/>
      <c r="E18" s="417"/>
      <c r="F18" s="444"/>
      <c r="G18" s="444"/>
      <c r="H18" s="417"/>
      <c r="I18" s="444"/>
      <c r="J18" s="419"/>
    </row>
    <row r="19" spans="1:10" ht="50.45" customHeight="1" thickBot="1">
      <c r="A19" s="651"/>
      <c r="B19" s="445"/>
      <c r="C19" s="427" t="s">
        <v>1033</v>
      </c>
      <c r="D19" s="416"/>
      <c r="E19" s="423"/>
      <c r="F19" s="433"/>
      <c r="G19" s="433"/>
      <c r="H19" s="423"/>
      <c r="I19" s="433"/>
      <c r="J19" s="425"/>
    </row>
    <row r="20" spans="1:10" ht="49.5" customHeight="1" thickBot="1">
      <c r="A20" s="651"/>
      <c r="B20" s="446" t="s">
        <v>1034</v>
      </c>
      <c r="C20" s="447" t="s">
        <v>1035</v>
      </c>
      <c r="D20" s="443"/>
      <c r="E20" s="423"/>
      <c r="F20" s="444"/>
      <c r="G20" s="444"/>
      <c r="H20" s="423"/>
      <c r="I20" s="444"/>
      <c r="J20" s="425"/>
    </row>
    <row r="21" spans="1:10" ht="30.75" thickBot="1">
      <c r="A21" s="651"/>
      <c r="B21" s="448" t="s">
        <v>1036</v>
      </c>
      <c r="C21" s="431" t="s">
        <v>1037</v>
      </c>
      <c r="D21" s="416"/>
      <c r="E21" s="423"/>
      <c r="F21" s="433"/>
      <c r="G21" s="433"/>
      <c r="H21" s="432"/>
      <c r="I21" s="433"/>
      <c r="J21" s="434"/>
    </row>
    <row r="22" spans="1:10" ht="26.45" customHeight="1" thickBot="1">
      <c r="A22" s="651"/>
      <c r="B22" s="449" t="s">
        <v>5</v>
      </c>
      <c r="C22" s="450"/>
      <c r="D22" s="451"/>
      <c r="E22" s="452"/>
      <c r="F22" s="453"/>
      <c r="G22" s="453"/>
      <c r="H22" s="453"/>
      <c r="I22" s="453"/>
      <c r="J22" s="454"/>
    </row>
    <row r="23" spans="1:10" ht="20.25" thickBot="1">
      <c r="A23" s="651"/>
      <c r="B23" s="455" t="s">
        <v>1038</v>
      </c>
      <c r="C23" s="456" t="s">
        <v>1039</v>
      </c>
      <c r="D23" s="457"/>
      <c r="E23" s="423"/>
      <c r="F23" s="458"/>
      <c r="G23" s="458"/>
      <c r="H23" s="417"/>
      <c r="I23" s="458"/>
      <c r="J23" s="419"/>
    </row>
    <row r="24" spans="1:10" ht="18.75" thickBot="1">
      <c r="A24" s="651"/>
      <c r="B24" s="459" t="s">
        <v>1040</v>
      </c>
      <c r="C24" s="427" t="s">
        <v>1041</v>
      </c>
      <c r="D24" s="416"/>
      <c r="E24" s="423"/>
      <c r="F24" s="418"/>
      <c r="G24" s="418"/>
      <c r="H24" s="423"/>
      <c r="I24" s="418"/>
      <c r="J24" s="425"/>
    </row>
    <row r="25" spans="1:10" ht="18.75" thickBot="1">
      <c r="A25" s="651"/>
      <c r="B25" s="460" t="s">
        <v>1042</v>
      </c>
      <c r="C25" s="461" t="s">
        <v>1041</v>
      </c>
      <c r="D25" s="457"/>
      <c r="E25" s="423"/>
      <c r="F25" s="458"/>
      <c r="G25" s="458"/>
      <c r="H25" s="423"/>
      <c r="I25" s="458"/>
      <c r="J25" s="425"/>
    </row>
    <row r="26" spans="1:10" ht="32.25" thickBot="1">
      <c r="A26" s="651"/>
      <c r="B26" s="459" t="s">
        <v>1043</v>
      </c>
      <c r="C26" s="427" t="s">
        <v>1044</v>
      </c>
      <c r="D26" s="416"/>
      <c r="E26" s="423"/>
      <c r="F26" s="418"/>
      <c r="G26" s="418"/>
      <c r="H26" s="423"/>
      <c r="I26" s="418"/>
      <c r="J26" s="425"/>
    </row>
    <row r="27" spans="1:10" ht="66.599999999999994" customHeight="1" thickBot="1">
      <c r="A27" s="651"/>
      <c r="B27" s="460" t="s">
        <v>1045</v>
      </c>
      <c r="C27" s="461" t="s">
        <v>1046</v>
      </c>
      <c r="D27" s="457"/>
      <c r="E27" s="423"/>
      <c r="F27" s="458"/>
      <c r="G27" s="458"/>
      <c r="H27" s="423"/>
      <c r="I27" s="458"/>
      <c r="J27" s="425"/>
    </row>
    <row r="28" spans="1:10" ht="52.5" customHeight="1" thickBot="1">
      <c r="A28" s="651"/>
      <c r="B28" s="459"/>
      <c r="C28" s="427" t="s">
        <v>1047</v>
      </c>
      <c r="D28" s="416"/>
      <c r="E28" s="432"/>
      <c r="F28" s="418"/>
      <c r="G28" s="418"/>
      <c r="H28" s="423"/>
      <c r="I28" s="418"/>
      <c r="J28" s="425"/>
    </row>
    <row r="29" spans="1:10" ht="45.75" thickBot="1">
      <c r="A29" s="651"/>
      <c r="B29" s="460" t="s">
        <v>1048</v>
      </c>
      <c r="C29" s="461" t="s">
        <v>1049</v>
      </c>
      <c r="D29" s="457"/>
      <c r="E29" s="423"/>
      <c r="F29" s="458"/>
      <c r="G29" s="458"/>
      <c r="H29" s="423"/>
      <c r="I29" s="458"/>
      <c r="J29" s="425"/>
    </row>
    <row r="30" spans="1:10" ht="45.75" thickBot="1">
      <c r="A30" s="651"/>
      <c r="B30" s="459"/>
      <c r="C30" s="427" t="s">
        <v>1050</v>
      </c>
      <c r="D30" s="416"/>
      <c r="E30" s="423"/>
      <c r="F30" s="418"/>
      <c r="G30" s="418"/>
      <c r="H30" s="423"/>
      <c r="I30" s="418"/>
      <c r="J30" s="425"/>
    </row>
    <row r="31" spans="1:10" ht="50.1" customHeight="1" thickBot="1">
      <c r="A31" s="651"/>
      <c r="B31" s="462" t="s">
        <v>1051</v>
      </c>
      <c r="C31" s="463" t="s">
        <v>1052</v>
      </c>
      <c r="D31" s="464"/>
      <c r="E31" s="465"/>
      <c r="F31" s="466"/>
      <c r="G31" s="466"/>
      <c r="H31" s="467"/>
      <c r="I31" s="466"/>
      <c r="J31" s="468"/>
    </row>
  </sheetData>
  <mergeCells count="4">
    <mergeCell ref="B1:J1"/>
    <mergeCell ref="B2:J2"/>
    <mergeCell ref="B3:C3"/>
    <mergeCell ref="E3:J3"/>
  </mergeCells>
  <pageMargins left="0.59055118110236227" right="0.70866141732283472" top="0.86614173228346458" bottom="0.43307086614173229" header="0.11811023622047245" footer="3.937007874015748E-2"/>
  <pageSetup paperSize="8" scale="64"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75"/>
  <sheetViews>
    <sheetView showGridLines="0" zoomScaleNormal="100" workbookViewId="0">
      <selection activeCell="E16" sqref="E16"/>
    </sheetView>
  </sheetViews>
  <sheetFormatPr defaultColWidth="8.7109375" defaultRowHeight="15"/>
  <cols>
    <col min="1" max="1" width="19.7109375" style="255" customWidth="1"/>
    <col min="2" max="2" width="16.42578125" style="255" customWidth="1"/>
    <col min="3" max="3" width="24.42578125" style="255" customWidth="1"/>
    <col min="4" max="4" width="19.42578125" style="255" customWidth="1"/>
    <col min="5" max="5" width="38.5703125" style="255" customWidth="1"/>
    <col min="6" max="9" width="14.5703125" style="255" customWidth="1"/>
    <col min="10" max="16384" width="8.7109375" style="255"/>
  </cols>
  <sheetData>
    <row r="1" spans="1:9" ht="27" customHeight="1">
      <c r="A1" s="821" t="s">
        <v>1053</v>
      </c>
      <c r="B1" s="882"/>
      <c r="C1" s="882"/>
      <c r="D1" s="882"/>
      <c r="E1" s="882"/>
      <c r="F1" s="882"/>
      <c r="G1" s="882"/>
      <c r="H1" s="882"/>
      <c r="I1" s="882"/>
    </row>
    <row r="2" spans="1:9" ht="27" customHeight="1">
      <c r="A2" s="821"/>
      <c r="B2" s="882"/>
      <c r="C2" s="882"/>
      <c r="D2" s="882"/>
      <c r="E2" s="882"/>
      <c r="F2" s="882"/>
      <c r="G2" s="882"/>
      <c r="H2" s="882"/>
      <c r="I2" s="882"/>
    </row>
    <row r="3" spans="1:9" s="662" customFormat="1" ht="27.6" customHeight="1" thickBot="1">
      <c r="A3" s="663" t="s">
        <v>1054</v>
      </c>
      <c r="B3" s="663" t="s">
        <v>1055</v>
      </c>
      <c r="C3" s="663" t="s">
        <v>1056</v>
      </c>
      <c r="D3" s="663" t="s">
        <v>1057</v>
      </c>
      <c r="E3" s="663" t="s">
        <v>1058</v>
      </c>
      <c r="F3" s="664" t="s">
        <v>1059</v>
      </c>
      <c r="G3" s="665" t="s">
        <v>647</v>
      </c>
      <c r="H3" s="666" t="s">
        <v>648</v>
      </c>
      <c r="I3" s="667" t="s">
        <v>649</v>
      </c>
    </row>
    <row r="4" spans="1:9" ht="20.100000000000001" customHeight="1">
      <c r="A4" s="469"/>
      <c r="B4" s="470"/>
      <c r="C4" s="470"/>
      <c r="D4" s="470"/>
      <c r="E4" s="661"/>
      <c r="F4" s="652"/>
      <c r="G4" s="653"/>
      <c r="H4" s="653"/>
      <c r="I4" s="654"/>
    </row>
    <row r="5" spans="1:9" ht="20.100000000000001" customHeight="1">
      <c r="A5" s="471"/>
      <c r="B5" s="308"/>
      <c r="C5" s="472"/>
      <c r="D5" s="308"/>
      <c r="E5" s="473"/>
      <c r="F5" s="655"/>
      <c r="G5" s="656"/>
      <c r="H5" s="656"/>
      <c r="I5" s="657"/>
    </row>
    <row r="6" spans="1:9" ht="20.100000000000001" customHeight="1">
      <c r="A6" s="471"/>
      <c r="B6" s="308"/>
      <c r="C6" s="472"/>
      <c r="D6" s="308"/>
      <c r="E6" s="473"/>
      <c r="F6" s="655"/>
      <c r="G6" s="656"/>
      <c r="H6" s="656"/>
      <c r="I6" s="657"/>
    </row>
    <row r="7" spans="1:9" ht="20.100000000000001" customHeight="1">
      <c r="A7" s="471"/>
      <c r="B7" s="308"/>
      <c r="C7" s="472"/>
      <c r="D7" s="308"/>
      <c r="E7" s="473"/>
      <c r="F7" s="655"/>
      <c r="G7" s="656"/>
      <c r="H7" s="656"/>
      <c r="I7" s="657"/>
    </row>
    <row r="8" spans="1:9" ht="20.100000000000001" customHeight="1">
      <c r="A8" s="471"/>
      <c r="B8" s="308"/>
      <c r="C8" s="472"/>
      <c r="D8" s="308"/>
      <c r="E8" s="473"/>
      <c r="F8" s="655"/>
      <c r="G8" s="656"/>
      <c r="H8" s="656"/>
      <c r="I8" s="657"/>
    </row>
    <row r="9" spans="1:9" ht="20.100000000000001" customHeight="1">
      <c r="A9" s="471"/>
      <c r="B9" s="308"/>
      <c r="C9" s="472"/>
      <c r="D9" s="308"/>
      <c r="E9" s="473"/>
      <c r="F9" s="655"/>
      <c r="G9" s="656"/>
      <c r="H9" s="656"/>
      <c r="I9" s="657"/>
    </row>
    <row r="10" spans="1:9" ht="20.100000000000001" customHeight="1">
      <c r="A10" s="471"/>
      <c r="B10" s="308"/>
      <c r="C10" s="472"/>
      <c r="D10" s="308"/>
      <c r="E10" s="473"/>
      <c r="F10" s="655"/>
      <c r="G10" s="656"/>
      <c r="H10" s="656"/>
      <c r="I10" s="657"/>
    </row>
    <row r="11" spans="1:9" ht="20.100000000000001" customHeight="1">
      <c r="A11" s="471"/>
      <c r="B11" s="308"/>
      <c r="C11" s="472"/>
      <c r="D11" s="308"/>
      <c r="E11" s="473"/>
      <c r="F11" s="655"/>
      <c r="G11" s="656"/>
      <c r="H11" s="656"/>
      <c r="I11" s="657"/>
    </row>
    <row r="12" spans="1:9" ht="20.100000000000001" customHeight="1">
      <c r="A12" s="471"/>
      <c r="B12" s="308"/>
      <c r="C12" s="472"/>
      <c r="D12" s="308"/>
      <c r="E12" s="473"/>
      <c r="F12" s="655"/>
      <c r="G12" s="656"/>
      <c r="H12" s="656"/>
      <c r="I12" s="657"/>
    </row>
    <row r="13" spans="1:9" ht="20.100000000000001" customHeight="1">
      <c r="A13" s="471"/>
      <c r="B13" s="308"/>
      <c r="C13" s="472"/>
      <c r="D13" s="308"/>
      <c r="E13" s="473"/>
      <c r="F13" s="655"/>
      <c r="G13" s="656"/>
      <c r="H13" s="656"/>
      <c r="I13" s="657"/>
    </row>
    <row r="14" spans="1:9" ht="20.100000000000001" customHeight="1">
      <c r="A14" s="471"/>
      <c r="B14" s="308"/>
      <c r="C14" s="472"/>
      <c r="D14" s="308"/>
      <c r="E14" s="473"/>
      <c r="F14" s="655"/>
      <c r="G14" s="656"/>
      <c r="H14" s="656"/>
      <c r="I14" s="657"/>
    </row>
    <row r="15" spans="1:9" ht="20.100000000000001" customHeight="1">
      <c r="A15" s="471"/>
      <c r="B15" s="308"/>
      <c r="C15" s="472"/>
      <c r="D15" s="308"/>
      <c r="E15" s="473"/>
      <c r="F15" s="655"/>
      <c r="G15" s="656"/>
      <c r="H15" s="656"/>
      <c r="I15" s="657"/>
    </row>
    <row r="16" spans="1:9" ht="20.100000000000001" customHeight="1">
      <c r="A16" s="471"/>
      <c r="B16" s="308"/>
      <c r="C16" s="472"/>
      <c r="D16" s="308"/>
      <c r="E16" s="473"/>
      <c r="F16" s="655"/>
      <c r="G16" s="656"/>
      <c r="H16" s="656"/>
      <c r="I16" s="657"/>
    </row>
    <row r="17" spans="1:9" ht="20.100000000000001" customHeight="1">
      <c r="A17" s="471"/>
      <c r="B17" s="308"/>
      <c r="C17" s="472"/>
      <c r="D17" s="308"/>
      <c r="E17" s="473"/>
      <c r="F17" s="655"/>
      <c r="G17" s="656"/>
      <c r="H17" s="656"/>
      <c r="I17" s="657"/>
    </row>
    <row r="18" spans="1:9" ht="20.100000000000001" customHeight="1">
      <c r="A18" s="471"/>
      <c r="B18" s="308"/>
      <c r="C18" s="472"/>
      <c r="D18" s="308"/>
      <c r="E18" s="473"/>
      <c r="F18" s="655"/>
      <c r="G18" s="656"/>
      <c r="H18" s="656"/>
      <c r="I18" s="657"/>
    </row>
    <row r="19" spans="1:9" ht="20.100000000000001" customHeight="1">
      <c r="A19" s="471"/>
      <c r="B19" s="308"/>
      <c r="C19" s="472"/>
      <c r="D19" s="308"/>
      <c r="E19" s="473"/>
      <c r="F19" s="655"/>
      <c r="G19" s="656"/>
      <c r="H19" s="656"/>
      <c r="I19" s="657"/>
    </row>
    <row r="20" spans="1:9" ht="20.100000000000001" customHeight="1">
      <c r="A20" s="471"/>
      <c r="B20" s="308"/>
      <c r="C20" s="472"/>
      <c r="D20" s="308"/>
      <c r="E20" s="473"/>
      <c r="F20" s="655"/>
      <c r="G20" s="656"/>
      <c r="H20" s="656"/>
      <c r="I20" s="657"/>
    </row>
    <row r="21" spans="1:9" ht="20.100000000000001" customHeight="1">
      <c r="A21" s="471"/>
      <c r="B21" s="308"/>
      <c r="C21" s="472"/>
      <c r="D21" s="308"/>
      <c r="E21" s="473"/>
      <c r="F21" s="655"/>
      <c r="G21" s="656"/>
      <c r="H21" s="656"/>
      <c r="I21" s="657"/>
    </row>
    <row r="22" spans="1:9" ht="20.100000000000001" customHeight="1">
      <c r="A22" s="471"/>
      <c r="B22" s="308"/>
      <c r="C22" s="472"/>
      <c r="D22" s="308"/>
      <c r="E22" s="473"/>
      <c r="F22" s="655"/>
      <c r="G22" s="656"/>
      <c r="H22" s="656"/>
      <c r="I22" s="657"/>
    </row>
    <row r="23" spans="1:9" ht="20.100000000000001" customHeight="1">
      <c r="A23" s="471"/>
      <c r="B23" s="308"/>
      <c r="C23" s="472"/>
      <c r="D23" s="308"/>
      <c r="E23" s="473"/>
      <c r="F23" s="655"/>
      <c r="G23" s="656"/>
      <c r="H23" s="656"/>
      <c r="I23" s="657"/>
    </row>
    <row r="24" spans="1:9" ht="20.100000000000001" customHeight="1">
      <c r="A24" s="471"/>
      <c r="B24" s="308"/>
      <c r="C24" s="472"/>
      <c r="D24" s="308"/>
      <c r="E24" s="473"/>
      <c r="F24" s="655"/>
      <c r="G24" s="656"/>
      <c r="H24" s="656"/>
      <c r="I24" s="657"/>
    </row>
    <row r="25" spans="1:9" ht="20.100000000000001" customHeight="1">
      <c r="A25" s="471"/>
      <c r="B25" s="308"/>
      <c r="C25" s="472"/>
      <c r="D25" s="308"/>
      <c r="E25" s="473"/>
      <c r="F25" s="655"/>
      <c r="G25" s="656"/>
      <c r="H25" s="656"/>
      <c r="I25" s="657"/>
    </row>
    <row r="26" spans="1:9" ht="20.100000000000001" customHeight="1">
      <c r="A26" s="471"/>
      <c r="B26" s="308"/>
      <c r="C26" s="472"/>
      <c r="D26" s="308"/>
      <c r="E26" s="473"/>
      <c r="F26" s="655"/>
      <c r="G26" s="656"/>
      <c r="H26" s="656"/>
      <c r="I26" s="657"/>
    </row>
    <row r="27" spans="1:9" ht="20.100000000000001" customHeight="1">
      <c r="A27" s="471"/>
      <c r="B27" s="308"/>
      <c r="C27" s="472"/>
      <c r="D27" s="308"/>
      <c r="E27" s="473"/>
      <c r="F27" s="655"/>
      <c r="G27" s="656"/>
      <c r="H27" s="656"/>
      <c r="I27" s="657"/>
    </row>
    <row r="28" spans="1:9" ht="20.100000000000001" customHeight="1">
      <c r="A28" s="471"/>
      <c r="B28" s="308"/>
      <c r="C28" s="472"/>
      <c r="D28" s="308"/>
      <c r="E28" s="473"/>
      <c r="F28" s="655"/>
      <c r="G28" s="656"/>
      <c r="H28" s="656"/>
      <c r="I28" s="657"/>
    </row>
    <row r="29" spans="1:9" ht="20.100000000000001" customHeight="1">
      <c r="A29" s="471"/>
      <c r="B29" s="308"/>
      <c r="C29" s="472"/>
      <c r="D29" s="308"/>
      <c r="E29" s="473"/>
      <c r="F29" s="655"/>
      <c r="G29" s="656"/>
      <c r="H29" s="656"/>
      <c r="I29" s="657"/>
    </row>
    <row r="30" spans="1:9" ht="20.100000000000001" customHeight="1">
      <c r="A30" s="471"/>
      <c r="B30" s="308"/>
      <c r="C30" s="472"/>
      <c r="D30" s="308"/>
      <c r="E30" s="473"/>
      <c r="F30" s="655"/>
      <c r="G30" s="656"/>
      <c r="H30" s="656"/>
      <c r="I30" s="657"/>
    </row>
    <row r="31" spans="1:9" ht="20.100000000000001" customHeight="1">
      <c r="A31" s="471"/>
      <c r="B31" s="308"/>
      <c r="C31" s="472"/>
      <c r="D31" s="308"/>
      <c r="E31" s="473"/>
      <c r="F31" s="655"/>
      <c r="G31" s="656"/>
      <c r="H31" s="656"/>
      <c r="I31" s="657"/>
    </row>
    <row r="32" spans="1:9" ht="20.100000000000001" customHeight="1">
      <c r="A32" s="471"/>
      <c r="B32" s="308"/>
      <c r="C32" s="472"/>
      <c r="D32" s="308"/>
      <c r="E32" s="473"/>
      <c r="F32" s="655"/>
      <c r="G32" s="656"/>
      <c r="H32" s="656"/>
      <c r="I32" s="657"/>
    </row>
    <row r="33" spans="1:9" ht="20.100000000000001" customHeight="1">
      <c r="A33" s="471"/>
      <c r="B33" s="308"/>
      <c r="C33" s="472"/>
      <c r="D33" s="308"/>
      <c r="E33" s="473"/>
      <c r="F33" s="655"/>
      <c r="G33" s="656"/>
      <c r="H33" s="656"/>
      <c r="I33" s="657"/>
    </row>
    <row r="34" spans="1:9" ht="20.100000000000001" customHeight="1">
      <c r="A34" s="471"/>
      <c r="B34" s="308"/>
      <c r="C34" s="472"/>
      <c r="D34" s="308"/>
      <c r="E34" s="473"/>
      <c r="F34" s="655"/>
      <c r="G34" s="656"/>
      <c r="H34" s="656"/>
      <c r="I34" s="657"/>
    </row>
    <row r="35" spans="1:9" ht="20.100000000000001" customHeight="1">
      <c r="A35" s="471"/>
      <c r="B35" s="308"/>
      <c r="C35" s="472"/>
      <c r="D35" s="308"/>
      <c r="E35" s="473"/>
      <c r="F35" s="655"/>
      <c r="G35" s="656"/>
      <c r="H35" s="656"/>
      <c r="I35" s="657"/>
    </row>
    <row r="36" spans="1:9" ht="20.100000000000001" customHeight="1">
      <c r="A36" s="471"/>
      <c r="B36" s="308"/>
      <c r="C36" s="472"/>
      <c r="D36" s="308"/>
      <c r="E36" s="473"/>
      <c r="F36" s="655"/>
      <c r="G36" s="656"/>
      <c r="H36" s="656"/>
      <c r="I36" s="657"/>
    </row>
    <row r="37" spans="1:9" ht="20.100000000000001" customHeight="1">
      <c r="A37" s="471"/>
      <c r="B37" s="308"/>
      <c r="C37" s="472"/>
      <c r="D37" s="308"/>
      <c r="E37" s="473"/>
      <c r="F37" s="655"/>
      <c r="G37" s="656"/>
      <c r="H37" s="656"/>
      <c r="I37" s="657"/>
    </row>
    <row r="38" spans="1:9" ht="20.100000000000001" customHeight="1">
      <c r="A38" s="471"/>
      <c r="B38" s="308"/>
      <c r="C38" s="472"/>
      <c r="D38" s="308"/>
      <c r="E38" s="473"/>
      <c r="F38" s="655"/>
      <c r="G38" s="656"/>
      <c r="H38" s="656"/>
      <c r="I38" s="657"/>
    </row>
    <row r="39" spans="1:9" ht="20.100000000000001" customHeight="1">
      <c r="A39" s="471"/>
      <c r="B39" s="308"/>
      <c r="C39" s="472"/>
      <c r="D39" s="308"/>
      <c r="E39" s="473"/>
      <c r="F39" s="655"/>
      <c r="G39" s="656"/>
      <c r="H39" s="656"/>
      <c r="I39" s="657"/>
    </row>
    <row r="40" spans="1:9" ht="20.100000000000001" customHeight="1">
      <c r="A40" s="471"/>
      <c r="B40" s="308"/>
      <c r="C40" s="472"/>
      <c r="D40" s="308"/>
      <c r="E40" s="473"/>
      <c r="F40" s="655"/>
      <c r="G40" s="656"/>
      <c r="H40" s="656"/>
      <c r="I40" s="657"/>
    </row>
    <row r="41" spans="1:9" ht="20.100000000000001" customHeight="1">
      <c r="A41" s="471"/>
      <c r="B41" s="308"/>
      <c r="C41" s="472"/>
      <c r="D41" s="308"/>
      <c r="E41" s="473"/>
      <c r="F41" s="655"/>
      <c r="G41" s="656"/>
      <c r="H41" s="656"/>
      <c r="I41" s="657"/>
    </row>
    <row r="42" spans="1:9" ht="20.100000000000001" customHeight="1">
      <c r="A42" s="471"/>
      <c r="B42" s="308"/>
      <c r="C42" s="472"/>
      <c r="D42" s="308"/>
      <c r="E42" s="473"/>
      <c r="F42" s="655"/>
      <c r="G42" s="656"/>
      <c r="H42" s="656"/>
      <c r="I42" s="657"/>
    </row>
    <row r="43" spans="1:9" ht="20.100000000000001" customHeight="1">
      <c r="A43" s="471"/>
      <c r="B43" s="308"/>
      <c r="C43" s="472"/>
      <c r="D43" s="308"/>
      <c r="E43" s="473"/>
      <c r="F43" s="655"/>
      <c r="G43" s="656"/>
      <c r="H43" s="656"/>
      <c r="I43" s="657"/>
    </row>
    <row r="44" spans="1:9" ht="20.100000000000001" customHeight="1">
      <c r="A44" s="471"/>
      <c r="B44" s="308"/>
      <c r="C44" s="472"/>
      <c r="D44" s="308"/>
      <c r="E44" s="473"/>
      <c r="F44" s="655"/>
      <c r="G44" s="656"/>
      <c r="H44" s="656"/>
      <c r="I44" s="657"/>
    </row>
    <row r="45" spans="1:9" ht="20.100000000000001" customHeight="1">
      <c r="A45" s="471"/>
      <c r="B45" s="308"/>
      <c r="C45" s="472"/>
      <c r="D45" s="308"/>
      <c r="E45" s="473"/>
      <c r="F45" s="655"/>
      <c r="G45" s="656"/>
      <c r="H45" s="656"/>
      <c r="I45" s="657"/>
    </row>
    <row r="46" spans="1:9" ht="20.100000000000001" customHeight="1">
      <c r="A46" s="471"/>
      <c r="B46" s="308"/>
      <c r="C46" s="472"/>
      <c r="D46" s="308"/>
      <c r="E46" s="473"/>
      <c r="F46" s="655"/>
      <c r="G46" s="656"/>
      <c r="H46" s="656"/>
      <c r="I46" s="657"/>
    </row>
    <row r="47" spans="1:9" ht="20.100000000000001" customHeight="1">
      <c r="A47" s="471"/>
      <c r="B47" s="308"/>
      <c r="C47" s="472"/>
      <c r="D47" s="308"/>
      <c r="E47" s="473"/>
      <c r="F47" s="655"/>
      <c r="G47" s="656"/>
      <c r="H47" s="656"/>
      <c r="I47" s="657"/>
    </row>
    <row r="48" spans="1:9" ht="20.100000000000001" customHeight="1">
      <c r="A48" s="471"/>
      <c r="B48" s="308"/>
      <c r="C48" s="472"/>
      <c r="D48" s="308"/>
      <c r="E48" s="473"/>
      <c r="F48" s="655"/>
      <c r="G48" s="656"/>
      <c r="H48" s="656"/>
      <c r="I48" s="657"/>
    </row>
    <row r="49" spans="1:9" ht="20.100000000000001" customHeight="1">
      <c r="A49" s="471"/>
      <c r="B49" s="308"/>
      <c r="C49" s="472"/>
      <c r="D49" s="308"/>
      <c r="E49" s="473"/>
      <c r="F49" s="655"/>
      <c r="G49" s="656"/>
      <c r="H49" s="656"/>
      <c r="I49" s="657"/>
    </row>
    <row r="50" spans="1:9" ht="20.100000000000001" customHeight="1">
      <c r="A50" s="471"/>
      <c r="B50" s="308"/>
      <c r="C50" s="472"/>
      <c r="D50" s="308"/>
      <c r="E50" s="473"/>
      <c r="F50" s="655"/>
      <c r="G50" s="656"/>
      <c r="H50" s="656"/>
      <c r="I50" s="657"/>
    </row>
    <row r="51" spans="1:9" ht="20.100000000000001" customHeight="1">
      <c r="A51" s="471"/>
      <c r="B51" s="308"/>
      <c r="C51" s="472"/>
      <c r="D51" s="308"/>
      <c r="E51" s="473"/>
      <c r="F51" s="655"/>
      <c r="G51" s="656"/>
      <c r="H51" s="656"/>
      <c r="I51" s="657"/>
    </row>
    <row r="52" spans="1:9" ht="20.100000000000001" customHeight="1">
      <c r="A52" s="471"/>
      <c r="B52" s="308"/>
      <c r="C52" s="472"/>
      <c r="D52" s="308"/>
      <c r="E52" s="473"/>
      <c r="F52" s="655"/>
      <c r="G52" s="656"/>
      <c r="H52" s="656"/>
      <c r="I52" s="657"/>
    </row>
    <row r="53" spans="1:9" ht="20.100000000000001" customHeight="1">
      <c r="A53" s="471"/>
      <c r="B53" s="308"/>
      <c r="C53" s="472"/>
      <c r="D53" s="308"/>
      <c r="E53" s="473"/>
      <c r="F53" s="655"/>
      <c r="G53" s="656"/>
      <c r="H53" s="656"/>
      <c r="I53" s="657"/>
    </row>
    <row r="54" spans="1:9" ht="20.100000000000001" customHeight="1">
      <c r="A54" s="471"/>
      <c r="B54" s="308"/>
      <c r="C54" s="472"/>
      <c r="D54" s="308"/>
      <c r="E54" s="473"/>
      <c r="F54" s="655"/>
      <c r="G54" s="656"/>
      <c r="H54" s="656"/>
      <c r="I54" s="657"/>
    </row>
    <row r="55" spans="1:9" ht="20.100000000000001" customHeight="1">
      <c r="A55" s="471"/>
      <c r="B55" s="308"/>
      <c r="C55" s="472"/>
      <c r="D55" s="308"/>
      <c r="E55" s="473"/>
      <c r="F55" s="655"/>
      <c r="G55" s="656"/>
      <c r="H55" s="656"/>
      <c r="I55" s="657"/>
    </row>
    <row r="56" spans="1:9" ht="20.100000000000001" customHeight="1">
      <c r="A56" s="471"/>
      <c r="B56" s="308"/>
      <c r="C56" s="472"/>
      <c r="D56" s="308"/>
      <c r="E56" s="473"/>
      <c r="F56" s="655"/>
      <c r="G56" s="656"/>
      <c r="H56" s="656"/>
      <c r="I56" s="657"/>
    </row>
    <row r="57" spans="1:9" ht="20.100000000000001" customHeight="1">
      <c r="A57" s="471"/>
      <c r="B57" s="308"/>
      <c r="C57" s="472"/>
      <c r="D57" s="308"/>
      <c r="E57" s="473"/>
      <c r="F57" s="655"/>
      <c r="G57" s="656"/>
      <c r="H57" s="656"/>
      <c r="I57" s="657"/>
    </row>
    <row r="58" spans="1:9" ht="20.100000000000001" customHeight="1">
      <c r="A58" s="471"/>
      <c r="B58" s="308"/>
      <c r="C58" s="472"/>
      <c r="D58" s="308"/>
      <c r="E58" s="473"/>
      <c r="F58" s="655"/>
      <c r="G58" s="656"/>
      <c r="H58" s="656"/>
      <c r="I58" s="657"/>
    </row>
    <row r="59" spans="1:9" ht="20.100000000000001" customHeight="1">
      <c r="A59" s="471"/>
      <c r="B59" s="308"/>
      <c r="C59" s="472"/>
      <c r="D59" s="308"/>
      <c r="E59" s="473"/>
      <c r="F59" s="655"/>
      <c r="G59" s="656"/>
      <c r="H59" s="656"/>
      <c r="I59" s="657"/>
    </row>
    <row r="60" spans="1:9" ht="20.100000000000001" customHeight="1">
      <c r="A60" s="471"/>
      <c r="B60" s="308"/>
      <c r="C60" s="472"/>
      <c r="D60" s="308"/>
      <c r="E60" s="473"/>
      <c r="F60" s="655"/>
      <c r="G60" s="656"/>
      <c r="H60" s="656"/>
      <c r="I60" s="657"/>
    </row>
    <row r="61" spans="1:9" ht="20.100000000000001" customHeight="1">
      <c r="A61" s="471"/>
      <c r="B61" s="308"/>
      <c r="C61" s="472"/>
      <c r="D61" s="308"/>
      <c r="E61" s="473"/>
      <c r="F61" s="655"/>
      <c r="G61" s="656"/>
      <c r="H61" s="656"/>
      <c r="I61" s="657"/>
    </row>
    <row r="62" spans="1:9" ht="20.100000000000001" customHeight="1">
      <c r="A62" s="471"/>
      <c r="B62" s="308"/>
      <c r="C62" s="472"/>
      <c r="D62" s="308"/>
      <c r="E62" s="473"/>
      <c r="F62" s="655"/>
      <c r="G62" s="656"/>
      <c r="H62" s="656"/>
      <c r="I62" s="657"/>
    </row>
    <row r="63" spans="1:9" ht="20.100000000000001" customHeight="1">
      <c r="A63" s="471"/>
      <c r="B63" s="308"/>
      <c r="C63" s="472"/>
      <c r="D63" s="308"/>
      <c r="E63" s="473"/>
      <c r="F63" s="655"/>
      <c r="G63" s="656"/>
      <c r="H63" s="656"/>
      <c r="I63" s="657"/>
    </row>
    <row r="64" spans="1:9" ht="20.100000000000001" customHeight="1">
      <c r="A64" s="471"/>
      <c r="B64" s="308"/>
      <c r="C64" s="472"/>
      <c r="D64" s="308"/>
      <c r="E64" s="473"/>
      <c r="F64" s="655"/>
      <c r="G64" s="656"/>
      <c r="H64" s="656"/>
      <c r="I64" s="657"/>
    </row>
    <row r="65" spans="1:9" ht="20.100000000000001" customHeight="1">
      <c r="A65" s="471"/>
      <c r="B65" s="308"/>
      <c r="C65" s="472"/>
      <c r="D65" s="308"/>
      <c r="E65" s="473"/>
      <c r="F65" s="655"/>
      <c r="G65" s="656"/>
      <c r="H65" s="656"/>
      <c r="I65" s="657"/>
    </row>
    <row r="66" spans="1:9" ht="20.100000000000001" customHeight="1">
      <c r="A66" s="471"/>
      <c r="B66" s="308"/>
      <c r="C66" s="472"/>
      <c r="D66" s="308"/>
      <c r="E66" s="473"/>
      <c r="F66" s="655"/>
      <c r="G66" s="656"/>
      <c r="H66" s="656"/>
      <c r="I66" s="657"/>
    </row>
    <row r="67" spans="1:9" ht="20.100000000000001" customHeight="1">
      <c r="A67" s="471"/>
      <c r="B67" s="308"/>
      <c r="C67" s="472"/>
      <c r="D67" s="308"/>
      <c r="E67" s="473"/>
      <c r="F67" s="655"/>
      <c r="G67" s="656"/>
      <c r="H67" s="656"/>
      <c r="I67" s="657"/>
    </row>
    <row r="68" spans="1:9" ht="20.100000000000001" customHeight="1">
      <c r="A68" s="471"/>
      <c r="B68" s="308"/>
      <c r="C68" s="472"/>
      <c r="D68" s="308"/>
      <c r="E68" s="473"/>
      <c r="F68" s="655"/>
      <c r="G68" s="656"/>
      <c r="H68" s="656"/>
      <c r="I68" s="657"/>
    </row>
    <row r="69" spans="1:9" ht="20.100000000000001" customHeight="1">
      <c r="A69" s="471"/>
      <c r="B69" s="308"/>
      <c r="C69" s="472"/>
      <c r="D69" s="308"/>
      <c r="E69" s="473"/>
      <c r="F69" s="655"/>
      <c r="G69" s="656"/>
      <c r="H69" s="656"/>
      <c r="I69" s="657"/>
    </row>
    <row r="70" spans="1:9" ht="20.100000000000001" customHeight="1">
      <c r="A70" s="471"/>
      <c r="B70" s="308"/>
      <c r="C70" s="472"/>
      <c r="D70" s="308"/>
      <c r="E70" s="473"/>
      <c r="F70" s="655"/>
      <c r="G70" s="656"/>
      <c r="H70" s="656"/>
      <c r="I70" s="657"/>
    </row>
    <row r="71" spans="1:9" ht="20.100000000000001" customHeight="1">
      <c r="A71" s="471"/>
      <c r="B71" s="308"/>
      <c r="C71" s="472"/>
      <c r="D71" s="308"/>
      <c r="E71" s="473"/>
      <c r="F71" s="655"/>
      <c r="G71" s="656"/>
      <c r="H71" s="656"/>
      <c r="I71" s="657"/>
    </row>
    <row r="72" spans="1:9" ht="20.100000000000001" customHeight="1">
      <c r="A72" s="471"/>
      <c r="B72" s="308"/>
      <c r="C72" s="472"/>
      <c r="D72" s="308"/>
      <c r="E72" s="473"/>
      <c r="F72" s="655"/>
      <c r="G72" s="656"/>
      <c r="H72" s="656"/>
      <c r="I72" s="657"/>
    </row>
    <row r="73" spans="1:9" ht="20.100000000000001" customHeight="1">
      <c r="A73" s="471"/>
      <c r="B73" s="308"/>
      <c r="C73" s="472"/>
      <c r="D73" s="308"/>
      <c r="E73" s="473"/>
      <c r="F73" s="655"/>
      <c r="G73" s="656"/>
      <c r="H73" s="656"/>
      <c r="I73" s="657"/>
    </row>
    <row r="74" spans="1:9" ht="20.100000000000001" customHeight="1" thickBot="1">
      <c r="A74" s="474"/>
      <c r="B74" s="475"/>
      <c r="C74" s="476"/>
      <c r="D74" s="475"/>
      <c r="E74" s="477"/>
      <c r="F74" s="658"/>
      <c r="G74" s="659"/>
      <c r="H74" s="659"/>
      <c r="I74" s="660"/>
    </row>
    <row r="75" spans="1:9" ht="16.5" thickBot="1">
      <c r="A75" s="478" t="s">
        <v>1060</v>
      </c>
      <c r="B75" s="479">
        <f>SUBTOTAL(103,Table1[Name])</f>
        <v>0</v>
      </c>
      <c r="C75" s="480"/>
      <c r="D75" s="479"/>
      <c r="E75" s="481"/>
      <c r="F75" s="482">
        <f>SUBTOTAL(103,Table1[IA/eOBC])</f>
        <v>0</v>
      </c>
      <c r="G75" s="483">
        <f>SUBTOTAL(103,Table1[OBC])</f>
        <v>0</v>
      </c>
      <c r="H75" s="483">
        <f>SUBTOTAL(103,Table1[FBC])</f>
        <v>0</v>
      </c>
      <c r="I75" s="484">
        <f>SUBTOTAL(103,Table1[POE])</f>
        <v>0</v>
      </c>
    </row>
  </sheetData>
  <mergeCells count="2">
    <mergeCell ref="A1:I1"/>
    <mergeCell ref="A2:I2"/>
  </mergeCells>
  <phoneticPr fontId="63" type="noConversion"/>
  <pageMargins left="0.51181102362204722" right="0.31496062992125984" top="0.55118110236220474" bottom="0.55118110236220474" header="0.31496062992125984" footer="0.31496062992125984"/>
  <pageSetup paperSize="8" scale="85" orientation="portrait"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prompt="Pick YES if attended" xr:uid="{00000000-0002-0000-0E00-000000000000}">
          <x14:formula1>
            <xm:f>Sheet1!$E$1:$E$3</xm:f>
          </x14:formula1>
          <xm:sqref>F4:I74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37464-5BCF-433E-A315-D2A339ABA1E9}">
  <dimension ref="A1:E24"/>
  <sheetViews>
    <sheetView workbookViewId="0">
      <selection activeCell="E1" sqref="E1:E3"/>
    </sheetView>
  </sheetViews>
  <sheetFormatPr defaultRowHeight="15"/>
  <cols>
    <col min="1" max="1" width="38.85546875" customWidth="1"/>
  </cols>
  <sheetData>
    <row r="1" spans="1:5" ht="20.25">
      <c r="A1" s="591" t="s">
        <v>626</v>
      </c>
      <c r="E1" s="255" t="s">
        <v>997</v>
      </c>
    </row>
    <row r="2" spans="1:5" ht="20.25">
      <c r="A2" s="592" t="s">
        <v>1061</v>
      </c>
      <c r="E2" s="255" t="s">
        <v>998</v>
      </c>
    </row>
    <row r="3" spans="1:5" ht="20.25">
      <c r="A3" s="592" t="s">
        <v>1062</v>
      </c>
      <c r="E3" s="255" t="s">
        <v>984</v>
      </c>
    </row>
    <row r="4" spans="1:5" ht="20.25">
      <c r="A4" s="592" t="s">
        <v>1063</v>
      </c>
    </row>
    <row r="5" spans="1:5" ht="20.25">
      <c r="A5" s="592" t="s">
        <v>1064</v>
      </c>
    </row>
    <row r="6" spans="1:5" ht="20.25">
      <c r="A6" s="592" t="s">
        <v>1065</v>
      </c>
    </row>
    <row r="7" spans="1:5" ht="20.25">
      <c r="A7" s="592" t="s">
        <v>1066</v>
      </c>
    </row>
    <row r="8" spans="1:5" ht="20.25">
      <c r="A8" s="592" t="s">
        <v>1067</v>
      </c>
    </row>
    <row r="9" spans="1:5" ht="20.25">
      <c r="A9" s="592" t="s">
        <v>1068</v>
      </c>
    </row>
    <row r="10" spans="1:5" ht="20.25">
      <c r="A10" s="592" t="s">
        <v>1069</v>
      </c>
    </row>
    <row r="11" spans="1:5" ht="20.25">
      <c r="A11" s="592" t="s">
        <v>1070</v>
      </c>
    </row>
    <row r="12" spans="1:5" ht="20.25">
      <c r="A12" s="592" t="s">
        <v>1071</v>
      </c>
    </row>
    <row r="13" spans="1:5" ht="20.25">
      <c r="A13" s="592" t="s">
        <v>1072</v>
      </c>
    </row>
    <row r="14" spans="1:5" ht="20.25">
      <c r="A14" s="592" t="s">
        <v>1073</v>
      </c>
    </row>
    <row r="15" spans="1:5" ht="20.25">
      <c r="A15" s="592" t="s">
        <v>1074</v>
      </c>
    </row>
    <row r="16" spans="1:5" ht="20.25">
      <c r="A16" s="592" t="s">
        <v>1075</v>
      </c>
    </row>
    <row r="17" spans="1:1" ht="20.25">
      <c r="A17" s="592" t="s">
        <v>1076</v>
      </c>
    </row>
    <row r="18" spans="1:1" ht="20.25">
      <c r="A18" s="592" t="s">
        <v>1077</v>
      </c>
    </row>
    <row r="19" spans="1:1" ht="20.25">
      <c r="A19" s="592" t="s">
        <v>1078</v>
      </c>
    </row>
    <row r="20" spans="1:1" ht="20.25">
      <c r="A20" s="592" t="s">
        <v>1079</v>
      </c>
    </row>
    <row r="21" spans="1:1" ht="20.25">
      <c r="A21" s="592" t="s">
        <v>1080</v>
      </c>
    </row>
    <row r="22" spans="1:1" ht="20.25">
      <c r="A22" s="592" t="s">
        <v>1081</v>
      </c>
    </row>
    <row r="23" spans="1:1" ht="20.25">
      <c r="A23" s="592" t="s">
        <v>1082</v>
      </c>
    </row>
    <row r="24" spans="1:1" ht="20.25">
      <c r="A24" s="592" t="s">
        <v>1083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O44"/>
  <sheetViews>
    <sheetView zoomScale="80" zoomScaleNormal="80" workbookViewId="0">
      <selection activeCell="A11" sqref="A11:D12"/>
    </sheetView>
  </sheetViews>
  <sheetFormatPr defaultColWidth="9.140625" defaultRowHeight="17.25"/>
  <cols>
    <col min="1" max="1" width="17.7109375" style="208" customWidth="1"/>
    <col min="2" max="2" width="17.7109375" style="205" customWidth="1"/>
    <col min="3" max="3" width="6.42578125" style="205" customWidth="1"/>
    <col min="4" max="4" width="138.28515625" style="205" customWidth="1"/>
    <col min="5" max="5" width="60.28515625" style="214" customWidth="1"/>
    <col min="6" max="16384" width="9.140625" style="205"/>
  </cols>
  <sheetData>
    <row r="1" spans="1:5" ht="9" customHeight="1"/>
    <row r="2" spans="1:5" ht="31.5" customHeight="1">
      <c r="A2" s="871" t="s">
        <v>5</v>
      </c>
      <c r="B2" s="872"/>
      <c r="C2" s="892"/>
      <c r="D2" s="892"/>
    </row>
    <row r="3" spans="1:5" s="214" customFormat="1" ht="33" customHeight="1">
      <c r="A3" s="207" t="s">
        <v>26</v>
      </c>
      <c r="B3" s="873" t="s">
        <v>1084</v>
      </c>
      <c r="C3" s="874"/>
      <c r="D3" s="874"/>
    </row>
    <row r="4" spans="1:5" s="214" customFormat="1" ht="35.25" customHeight="1">
      <c r="A4" s="207" t="s">
        <v>1085</v>
      </c>
      <c r="B4" s="875" t="s">
        <v>1086</v>
      </c>
      <c r="C4" s="716"/>
      <c r="D4" s="716"/>
    </row>
    <row r="5" spans="1:5" s="214" customFormat="1" ht="65.25" customHeight="1">
      <c r="A5" s="207" t="s">
        <v>1087</v>
      </c>
      <c r="B5" s="876" t="s">
        <v>1088</v>
      </c>
      <c r="C5" s="716"/>
      <c r="D5" s="716"/>
    </row>
    <row r="6" spans="1:5" ht="65.25" customHeight="1">
      <c r="A6" s="222"/>
      <c r="B6" s="223"/>
      <c r="C6" s="238"/>
      <c r="D6" s="224"/>
    </row>
    <row r="7" spans="1:5" s="220" customFormat="1" ht="54" customHeight="1" thickBot="1">
      <c r="A7" s="218" t="s">
        <v>883</v>
      </c>
      <c r="B7" s="219" t="s">
        <v>1089</v>
      </c>
      <c r="C7" s="854" t="s">
        <v>1090</v>
      </c>
      <c r="D7" s="855"/>
    </row>
    <row r="8" spans="1:5" s="214" customFormat="1" ht="52.5" customHeight="1">
      <c r="A8" s="831" t="s">
        <v>894</v>
      </c>
      <c r="B8" s="842" t="s">
        <v>1091</v>
      </c>
      <c r="C8" s="838" t="s">
        <v>1092</v>
      </c>
      <c r="D8" s="869" t="s">
        <v>1093</v>
      </c>
      <c r="E8" s="856" t="s">
        <v>1094</v>
      </c>
    </row>
    <row r="9" spans="1:5" s="214" customFormat="1" ht="198.75" customHeight="1" thickBot="1">
      <c r="A9" s="831"/>
      <c r="B9" s="843"/>
      <c r="C9" s="839"/>
      <c r="D9" s="870"/>
      <c r="E9" s="857"/>
    </row>
    <row r="10" spans="1:5" s="214" customFormat="1" ht="41.25" customHeight="1" thickBot="1">
      <c r="A10" s="242"/>
      <c r="B10" s="243"/>
      <c r="C10" s="244"/>
      <c r="D10" s="229"/>
      <c r="E10" s="245"/>
    </row>
    <row r="11" spans="1:5" s="214" customFormat="1" ht="52.5" customHeight="1">
      <c r="A11" s="841" t="s">
        <v>1095</v>
      </c>
      <c r="B11" s="844" t="s">
        <v>906</v>
      </c>
      <c r="C11" s="837"/>
      <c r="D11" s="867" t="s">
        <v>1096</v>
      </c>
      <c r="E11" s="858" t="s">
        <v>1097</v>
      </c>
    </row>
    <row r="12" spans="1:5" s="214" customFormat="1" ht="131.25" customHeight="1" thickBot="1">
      <c r="A12" s="841"/>
      <c r="B12" s="845"/>
      <c r="C12" s="837"/>
      <c r="D12" s="868"/>
      <c r="E12" s="859"/>
    </row>
    <row r="13" spans="1:5" s="214" customFormat="1" ht="35.25" customHeight="1" thickBot="1">
      <c r="A13" s="242"/>
      <c r="B13" s="243"/>
      <c r="C13" s="244"/>
      <c r="D13" s="235"/>
      <c r="E13" s="245"/>
    </row>
    <row r="14" spans="1:5" s="214" customFormat="1" ht="32.25" customHeight="1">
      <c r="A14" s="840" t="s">
        <v>1098</v>
      </c>
      <c r="B14" s="824" t="s">
        <v>1099</v>
      </c>
      <c r="C14" s="836"/>
      <c r="D14" s="862" t="s">
        <v>1100</v>
      </c>
      <c r="E14" s="856" t="s">
        <v>1101</v>
      </c>
    </row>
    <row r="15" spans="1:5" s="214" customFormat="1" ht="328.5" customHeight="1" thickBot="1">
      <c r="A15" s="840"/>
      <c r="B15" s="825"/>
      <c r="C15" s="836"/>
      <c r="D15" s="863"/>
      <c r="E15" s="857"/>
    </row>
    <row r="16" spans="1:5" s="214" customFormat="1" ht="22.5" customHeight="1" thickBot="1">
      <c r="A16" s="242"/>
      <c r="B16" s="243"/>
      <c r="C16" s="246"/>
      <c r="D16" s="210"/>
      <c r="E16" s="210"/>
    </row>
    <row r="17" spans="1:119" s="214" customFormat="1" ht="32.25" customHeight="1">
      <c r="A17" s="830" t="s">
        <v>1102</v>
      </c>
      <c r="B17" s="828" t="s">
        <v>1103</v>
      </c>
      <c r="C17" s="837"/>
      <c r="D17" s="864" t="s">
        <v>1104</v>
      </c>
      <c r="E17" s="860" t="s">
        <v>1105</v>
      </c>
    </row>
    <row r="18" spans="1:119" s="214" customFormat="1" ht="409.6" customHeight="1" thickBot="1">
      <c r="A18" s="830"/>
      <c r="B18" s="829"/>
      <c r="C18" s="837"/>
      <c r="D18" s="865"/>
      <c r="E18" s="861"/>
    </row>
    <row r="19" spans="1:119" s="214" customFormat="1" ht="23.25" customHeight="1">
      <c r="A19" s="227"/>
      <c r="B19" s="228"/>
      <c r="C19" s="239"/>
      <c r="D19" s="226"/>
      <c r="E19" s="229"/>
    </row>
    <row r="20" spans="1:119" s="225" customFormat="1" ht="57.75" customHeight="1">
      <c r="A20" s="877" t="s">
        <v>1106</v>
      </c>
      <c r="B20" s="878"/>
      <c r="C20" s="240"/>
      <c r="D20" s="206" t="s">
        <v>1107</v>
      </c>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c r="BI20" s="214"/>
      <c r="BJ20" s="214"/>
      <c r="BK20" s="214"/>
      <c r="BL20" s="214"/>
      <c r="BM20" s="214"/>
      <c r="BN20" s="214"/>
      <c r="BO20" s="214"/>
      <c r="BP20" s="214"/>
      <c r="BQ20" s="214"/>
      <c r="BR20" s="214"/>
      <c r="BS20" s="214"/>
      <c r="BT20" s="214"/>
      <c r="BU20" s="214"/>
      <c r="BV20" s="214"/>
      <c r="BW20" s="214"/>
      <c r="BX20" s="214"/>
      <c r="BY20" s="214"/>
      <c r="BZ20" s="214"/>
      <c r="CA20" s="214"/>
      <c r="CB20" s="214"/>
      <c r="CC20" s="214"/>
      <c r="CD20" s="214"/>
      <c r="CE20" s="214"/>
      <c r="CF20" s="214"/>
      <c r="CG20" s="214"/>
      <c r="CH20" s="214"/>
      <c r="CI20" s="214"/>
      <c r="CJ20" s="214"/>
      <c r="CK20" s="214"/>
      <c r="CL20" s="214"/>
      <c r="CM20" s="214"/>
      <c r="CN20" s="214"/>
      <c r="CO20" s="214"/>
      <c r="CP20" s="214"/>
      <c r="CQ20" s="214"/>
      <c r="CR20" s="214"/>
      <c r="CS20" s="214"/>
      <c r="CT20" s="214"/>
      <c r="CU20" s="214"/>
      <c r="CV20" s="214"/>
      <c r="CW20" s="214"/>
      <c r="CX20" s="214"/>
      <c r="CY20" s="214"/>
      <c r="CZ20" s="214"/>
      <c r="DA20" s="214"/>
      <c r="DB20" s="214"/>
      <c r="DC20" s="214"/>
      <c r="DD20" s="214"/>
      <c r="DE20" s="214"/>
      <c r="DF20" s="214"/>
      <c r="DG20" s="214"/>
      <c r="DH20" s="214"/>
      <c r="DI20" s="214"/>
      <c r="DJ20" s="214"/>
      <c r="DK20" s="214"/>
      <c r="DL20" s="214"/>
      <c r="DM20" s="214"/>
      <c r="DN20" s="214"/>
      <c r="DO20" s="214"/>
    </row>
    <row r="21" spans="1:119" s="214" customFormat="1" ht="57.75" customHeight="1" thickBot="1">
      <c r="A21" s="231"/>
      <c r="B21" s="232"/>
      <c r="C21" s="239"/>
      <c r="D21" s="233"/>
    </row>
    <row r="22" spans="1:119" s="214" customFormat="1" ht="32.25" customHeight="1">
      <c r="A22" s="881" t="s">
        <v>1108</v>
      </c>
      <c r="B22" s="832" t="s">
        <v>1109</v>
      </c>
      <c r="C22" s="240"/>
      <c r="D22" s="866" t="s">
        <v>1110</v>
      </c>
      <c r="E22" s="856" t="s">
        <v>1111</v>
      </c>
    </row>
    <row r="23" spans="1:119" s="214" customFormat="1" ht="32.25" customHeight="1" thickBot="1">
      <c r="A23" s="881"/>
      <c r="B23" s="833"/>
      <c r="C23" s="240"/>
      <c r="D23" s="863"/>
      <c r="E23" s="857"/>
    </row>
    <row r="24" spans="1:119" s="214" customFormat="1" ht="32.25" customHeight="1">
      <c r="A24" s="227"/>
      <c r="B24" s="234"/>
      <c r="C24" s="239"/>
      <c r="D24" s="210"/>
      <c r="E24" s="235"/>
    </row>
    <row r="25" spans="1:119" s="225" customFormat="1" ht="57.75" customHeight="1">
      <c r="A25" s="877" t="s">
        <v>1112</v>
      </c>
      <c r="B25" s="878"/>
      <c r="C25" s="240"/>
      <c r="D25" s="206" t="s">
        <v>1113</v>
      </c>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4"/>
      <c r="AK25" s="214"/>
      <c r="AL25" s="214"/>
      <c r="AM25" s="214"/>
      <c r="AN25" s="214"/>
      <c r="AO25" s="214"/>
      <c r="AP25" s="214"/>
      <c r="AQ25" s="214"/>
      <c r="AR25" s="214"/>
      <c r="AS25" s="214"/>
      <c r="AT25" s="214"/>
      <c r="AU25" s="214"/>
      <c r="AV25" s="214"/>
      <c r="AW25" s="214"/>
      <c r="AX25" s="214"/>
      <c r="AY25" s="214"/>
      <c r="AZ25" s="214"/>
      <c r="BA25" s="214"/>
      <c r="BB25" s="214"/>
      <c r="BC25" s="214"/>
      <c r="BD25" s="214"/>
      <c r="BE25" s="214"/>
      <c r="BF25" s="214"/>
      <c r="BG25" s="214"/>
      <c r="BH25" s="214"/>
      <c r="BI25" s="214"/>
      <c r="BJ25" s="214"/>
      <c r="BK25" s="214"/>
      <c r="BL25" s="214"/>
      <c r="BM25" s="214"/>
      <c r="BN25" s="214"/>
      <c r="BO25" s="214"/>
      <c r="BP25" s="214"/>
      <c r="BQ25" s="214"/>
      <c r="BR25" s="214"/>
      <c r="BS25" s="214"/>
      <c r="BT25" s="214"/>
      <c r="BU25" s="214"/>
      <c r="BV25" s="214"/>
      <c r="BW25" s="214"/>
      <c r="BX25" s="214"/>
      <c r="BY25" s="214"/>
      <c r="BZ25" s="214"/>
      <c r="CA25" s="214"/>
      <c r="CB25" s="214"/>
      <c r="CC25" s="214"/>
      <c r="CD25" s="214"/>
      <c r="CE25" s="214"/>
      <c r="CF25" s="214"/>
      <c r="CG25" s="214"/>
      <c r="CH25" s="214"/>
      <c r="CI25" s="214"/>
      <c r="CJ25" s="214"/>
      <c r="CK25" s="214"/>
      <c r="CL25" s="214"/>
      <c r="CM25" s="214"/>
      <c r="CN25" s="214"/>
      <c r="CO25" s="214"/>
      <c r="CP25" s="214"/>
      <c r="CQ25" s="214"/>
      <c r="CR25" s="214"/>
      <c r="CS25" s="214"/>
      <c r="CT25" s="214"/>
      <c r="CU25" s="214"/>
      <c r="CV25" s="214"/>
      <c r="CW25" s="214"/>
    </row>
    <row r="26" spans="1:119" s="214" customFormat="1" ht="57.75" customHeight="1" thickBot="1">
      <c r="A26" s="231"/>
      <c r="B26" s="232"/>
      <c r="C26" s="239"/>
      <c r="D26" s="233"/>
    </row>
    <row r="27" spans="1:119" s="214" customFormat="1" ht="32.25" customHeight="1">
      <c r="A27" s="881" t="s">
        <v>948</v>
      </c>
      <c r="B27" s="834" t="s">
        <v>1114</v>
      </c>
      <c r="C27" s="240"/>
      <c r="D27" s="869" t="s">
        <v>1115</v>
      </c>
      <c r="E27" s="846" t="s">
        <v>1116</v>
      </c>
    </row>
    <row r="28" spans="1:119" s="214" customFormat="1" ht="32.25" customHeight="1" thickBot="1">
      <c r="A28" s="881"/>
      <c r="B28" s="835"/>
      <c r="C28" s="240"/>
      <c r="D28" s="870"/>
      <c r="E28" s="847"/>
    </row>
    <row r="29" spans="1:119" s="214" customFormat="1" ht="32.25" customHeight="1" thickBot="1">
      <c r="A29" s="247"/>
      <c r="B29" s="248"/>
      <c r="C29" s="239"/>
      <c r="D29" s="241"/>
      <c r="E29" s="226"/>
    </row>
    <row r="30" spans="1:119" s="214" customFormat="1" ht="32.25" customHeight="1">
      <c r="A30" s="880" t="s">
        <v>958</v>
      </c>
      <c r="B30" s="822" t="s">
        <v>1117</v>
      </c>
      <c r="C30" s="240"/>
      <c r="D30" s="867" t="s">
        <v>1118</v>
      </c>
      <c r="E30" s="848" t="s">
        <v>1119</v>
      </c>
    </row>
    <row r="31" spans="1:119" s="214" customFormat="1" ht="32.25" customHeight="1" thickBot="1">
      <c r="A31" s="880"/>
      <c r="B31" s="823"/>
      <c r="C31" s="240"/>
      <c r="D31" s="868"/>
      <c r="E31" s="849"/>
    </row>
    <row r="32" spans="1:119" s="214" customFormat="1" ht="32.25" customHeight="1">
      <c r="A32" s="227"/>
      <c r="B32" s="234"/>
      <c r="C32" s="239"/>
      <c r="D32" s="210"/>
      <c r="E32" s="235"/>
    </row>
    <row r="33" spans="1:101" s="225" customFormat="1" ht="52.5" customHeight="1">
      <c r="A33" s="877" t="s">
        <v>1120</v>
      </c>
      <c r="B33" s="878"/>
      <c r="C33" s="240"/>
      <c r="D33" s="206" t="s">
        <v>1121</v>
      </c>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S33" s="214"/>
      <c r="BT33" s="214"/>
      <c r="BU33" s="214"/>
      <c r="BV33" s="214"/>
      <c r="BW33" s="214"/>
      <c r="BX33" s="214"/>
      <c r="BY33" s="214"/>
      <c r="BZ33" s="214"/>
      <c r="CA33" s="214"/>
      <c r="CB33" s="214"/>
      <c r="CC33" s="214"/>
      <c r="CD33" s="214"/>
      <c r="CE33" s="214"/>
      <c r="CF33" s="214"/>
      <c r="CG33" s="214"/>
      <c r="CH33" s="214"/>
      <c r="CI33" s="214"/>
      <c r="CJ33" s="214"/>
      <c r="CK33" s="214"/>
      <c r="CL33" s="214"/>
      <c r="CM33" s="214"/>
      <c r="CN33" s="214"/>
      <c r="CO33" s="214"/>
      <c r="CP33" s="214"/>
      <c r="CQ33" s="214"/>
      <c r="CR33" s="214"/>
      <c r="CS33" s="214"/>
      <c r="CT33" s="214"/>
      <c r="CU33" s="214"/>
      <c r="CV33" s="214"/>
      <c r="CW33" s="214"/>
    </row>
    <row r="34" spans="1:101" s="214" customFormat="1" ht="52.5" customHeight="1" thickBot="1">
      <c r="A34" s="231"/>
      <c r="B34" s="232"/>
      <c r="C34" s="239"/>
      <c r="D34" s="233"/>
    </row>
    <row r="35" spans="1:101" s="214" customFormat="1" ht="32.25" customHeight="1">
      <c r="A35" s="880" t="s">
        <v>958</v>
      </c>
      <c r="B35" s="826">
        <v>7</v>
      </c>
      <c r="C35" s="838"/>
      <c r="D35" s="866" t="s">
        <v>1122</v>
      </c>
      <c r="E35" s="850" t="s">
        <v>1123</v>
      </c>
    </row>
    <row r="36" spans="1:101" s="214" customFormat="1" ht="32.25" customHeight="1" thickBot="1">
      <c r="A36" s="880"/>
      <c r="B36" s="827"/>
      <c r="C36" s="879"/>
      <c r="D36" s="863"/>
      <c r="E36" s="851"/>
    </row>
    <row r="37" spans="1:101" s="212" customFormat="1" ht="25.5" hidden="1" customHeight="1">
      <c r="A37" s="211"/>
      <c r="C37" s="240"/>
      <c r="D37" s="213"/>
    </row>
    <row r="38" spans="1:101" s="214" customFormat="1" ht="15" hidden="1" customHeight="1">
      <c r="A38" s="209"/>
      <c r="C38" s="240"/>
      <c r="D38" s="215" t="s">
        <v>997</v>
      </c>
    </row>
    <row r="39" spans="1:101" s="214" customFormat="1" ht="15" hidden="1" customHeight="1">
      <c r="A39" s="209"/>
      <c r="C39" s="240"/>
      <c r="D39" s="216" t="s">
        <v>998</v>
      </c>
    </row>
    <row r="40" spans="1:101" s="214" customFormat="1" ht="15" hidden="1" customHeight="1">
      <c r="A40" s="209"/>
      <c r="C40" s="240"/>
      <c r="D40" s="217" t="s">
        <v>984</v>
      </c>
    </row>
    <row r="41" spans="1:101" s="214" customFormat="1" ht="35.25" customHeight="1">
      <c r="A41" s="209"/>
      <c r="C41" s="239"/>
      <c r="D41" s="236"/>
    </row>
    <row r="42" spans="1:101" s="225" customFormat="1" ht="57" customHeight="1">
      <c r="A42" s="877" t="s">
        <v>1124</v>
      </c>
      <c r="B42" s="878"/>
      <c r="C42" s="240"/>
      <c r="D42" s="206" t="s">
        <v>1125</v>
      </c>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4"/>
      <c r="AL42" s="214"/>
      <c r="AM42" s="214"/>
      <c r="AN42" s="214"/>
      <c r="AO42" s="214"/>
      <c r="AP42" s="214"/>
      <c r="AQ42" s="214"/>
      <c r="AR42" s="214"/>
      <c r="AS42" s="214"/>
      <c r="AT42" s="214"/>
      <c r="AU42" s="214"/>
      <c r="AV42" s="214"/>
      <c r="AW42" s="214"/>
      <c r="AX42" s="214"/>
      <c r="AY42" s="214"/>
      <c r="AZ42" s="214"/>
      <c r="BA42" s="214"/>
      <c r="BB42" s="214"/>
      <c r="BC42" s="214"/>
      <c r="BD42" s="214"/>
      <c r="BE42" s="214"/>
      <c r="BF42" s="214"/>
      <c r="BG42" s="214"/>
      <c r="BH42" s="214"/>
      <c r="BI42" s="214"/>
      <c r="BJ42" s="214"/>
      <c r="BK42" s="214"/>
      <c r="BL42" s="214"/>
      <c r="BM42" s="214"/>
      <c r="BN42" s="214"/>
      <c r="BO42" s="214"/>
      <c r="BP42" s="214"/>
      <c r="BQ42" s="214"/>
      <c r="BR42" s="214"/>
      <c r="BS42" s="214"/>
      <c r="BT42" s="214"/>
      <c r="BU42" s="214"/>
      <c r="BV42" s="214"/>
      <c r="BW42" s="214"/>
      <c r="BX42" s="214"/>
      <c r="BY42" s="214"/>
      <c r="BZ42" s="214"/>
      <c r="CA42" s="214"/>
      <c r="CB42" s="214"/>
      <c r="CC42" s="214"/>
      <c r="CD42" s="214"/>
      <c r="CE42" s="214"/>
      <c r="CF42" s="214"/>
      <c r="CG42" s="214"/>
      <c r="CH42" s="214"/>
      <c r="CI42" s="214"/>
      <c r="CJ42" s="214"/>
      <c r="CK42" s="214"/>
      <c r="CL42" s="214"/>
      <c r="CM42" s="214"/>
      <c r="CN42" s="214"/>
      <c r="CO42" s="214"/>
      <c r="CP42" s="214"/>
      <c r="CQ42" s="214"/>
      <c r="CR42" s="214"/>
      <c r="CS42" s="214"/>
      <c r="CT42" s="214"/>
      <c r="CU42" s="214"/>
      <c r="CV42" s="214"/>
      <c r="CW42" s="214"/>
    </row>
    <row r="43" spans="1:101" s="214" customFormat="1" ht="28.5" customHeight="1">
      <c r="A43" s="231"/>
      <c r="B43" s="231"/>
      <c r="C43" s="230"/>
      <c r="D43" s="237"/>
    </row>
    <row r="44" spans="1:101" s="214" customFormat="1" ht="52.5" customHeight="1">
      <c r="A44" s="221" t="s">
        <v>459</v>
      </c>
      <c r="B44" s="852" t="s">
        <v>1126</v>
      </c>
      <c r="C44" s="853"/>
      <c r="D44" s="853"/>
    </row>
  </sheetData>
  <mergeCells count="47">
    <mergeCell ref="A2:D2"/>
    <mergeCell ref="B3:D3"/>
    <mergeCell ref="B4:D4"/>
    <mergeCell ref="B5:D5"/>
    <mergeCell ref="A42:B42"/>
    <mergeCell ref="C35:C36"/>
    <mergeCell ref="A33:B33"/>
    <mergeCell ref="A35:A36"/>
    <mergeCell ref="D35:D36"/>
    <mergeCell ref="A30:A31"/>
    <mergeCell ref="D30:D31"/>
    <mergeCell ref="A25:B25"/>
    <mergeCell ref="A27:A28"/>
    <mergeCell ref="D27:D28"/>
    <mergeCell ref="A20:B20"/>
    <mergeCell ref="A22:A23"/>
    <mergeCell ref="E27:E28"/>
    <mergeCell ref="E30:E31"/>
    <mergeCell ref="E35:E36"/>
    <mergeCell ref="B44:D44"/>
    <mergeCell ref="C7:D7"/>
    <mergeCell ref="E8:E9"/>
    <mergeCell ref="E11:E12"/>
    <mergeCell ref="E14:E15"/>
    <mergeCell ref="E17:E18"/>
    <mergeCell ref="E22:E23"/>
    <mergeCell ref="D14:D15"/>
    <mergeCell ref="D17:D18"/>
    <mergeCell ref="D22:D23"/>
    <mergeCell ref="D11:D12"/>
    <mergeCell ref="D8:D9"/>
    <mergeCell ref="C17:C18"/>
    <mergeCell ref="A8:A9"/>
    <mergeCell ref="B22:B23"/>
    <mergeCell ref="B27:B28"/>
    <mergeCell ref="C14:C15"/>
    <mergeCell ref="C11:C12"/>
    <mergeCell ref="C8:C9"/>
    <mergeCell ref="A14:A15"/>
    <mergeCell ref="A11:A12"/>
    <mergeCell ref="B8:B9"/>
    <mergeCell ref="B11:B12"/>
    <mergeCell ref="B30:B31"/>
    <mergeCell ref="B14:B15"/>
    <mergeCell ref="B35:B36"/>
    <mergeCell ref="B17:B18"/>
    <mergeCell ref="A17:A18"/>
  </mergeCells>
  <pageMargins left="0.7" right="0.7" top="0.75" bottom="0.75" header="0.3" footer="0.3"/>
  <pageSetup paperSize="9"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O44"/>
  <sheetViews>
    <sheetView topLeftCell="A34" zoomScale="80" zoomScaleNormal="80" workbookViewId="0">
      <selection activeCell="D14" sqref="D14:D15"/>
    </sheetView>
  </sheetViews>
  <sheetFormatPr defaultColWidth="9.140625" defaultRowHeight="17.25"/>
  <cols>
    <col min="1" max="1" width="17.7109375" style="208" customWidth="1"/>
    <col min="2" max="2" width="17.7109375" style="205" customWidth="1"/>
    <col min="3" max="3" width="6.42578125" style="205" customWidth="1"/>
    <col min="4" max="4" width="138.28515625" style="205" customWidth="1"/>
    <col min="5" max="5" width="60.28515625" style="214" customWidth="1"/>
    <col min="6" max="16384" width="9.140625" style="205"/>
  </cols>
  <sheetData>
    <row r="1" spans="1:5" ht="9" customHeight="1"/>
    <row r="2" spans="1:5" ht="31.5" customHeight="1">
      <c r="A2" s="871" t="s">
        <v>5</v>
      </c>
      <c r="B2" s="872"/>
      <c r="C2" s="892"/>
      <c r="D2" s="892"/>
    </row>
    <row r="3" spans="1:5" s="214" customFormat="1" ht="33" customHeight="1">
      <c r="A3" s="207" t="s">
        <v>26</v>
      </c>
      <c r="B3" s="873" t="s">
        <v>536</v>
      </c>
      <c r="C3" s="874"/>
      <c r="D3" s="874"/>
    </row>
    <row r="4" spans="1:5" s="214" customFormat="1" ht="35.25" customHeight="1">
      <c r="A4" s="207" t="s">
        <v>1085</v>
      </c>
      <c r="B4" s="875" t="s">
        <v>1127</v>
      </c>
      <c r="C4" s="716"/>
      <c r="D4" s="716"/>
    </row>
    <row r="5" spans="1:5" s="214" customFormat="1" ht="65.25" customHeight="1">
      <c r="A5" s="207" t="s">
        <v>1087</v>
      </c>
      <c r="B5" s="876" t="s">
        <v>1128</v>
      </c>
      <c r="C5" s="716"/>
      <c r="D5" s="716"/>
    </row>
    <row r="6" spans="1:5" ht="65.25" customHeight="1">
      <c r="A6" s="222"/>
      <c r="B6" s="223"/>
      <c r="C6" s="238"/>
      <c r="D6" s="224"/>
    </row>
    <row r="7" spans="1:5" s="220" customFormat="1" ht="54" customHeight="1" thickBot="1">
      <c r="A7" s="218" t="s">
        <v>883</v>
      </c>
      <c r="B7" s="219" t="s">
        <v>1089</v>
      </c>
      <c r="C7" s="854" t="s">
        <v>1090</v>
      </c>
      <c r="D7" s="855"/>
    </row>
    <row r="8" spans="1:5" s="214" customFormat="1" ht="52.5" customHeight="1">
      <c r="A8" s="831" t="s">
        <v>894</v>
      </c>
      <c r="B8" s="842" t="s">
        <v>1091</v>
      </c>
      <c r="C8" s="838" t="s">
        <v>1092</v>
      </c>
      <c r="D8" s="869" t="s">
        <v>1129</v>
      </c>
      <c r="E8" s="856" t="s">
        <v>1094</v>
      </c>
    </row>
    <row r="9" spans="1:5" s="214" customFormat="1" ht="198.75" customHeight="1" thickBot="1">
      <c r="A9" s="831"/>
      <c r="B9" s="843"/>
      <c r="C9" s="839"/>
      <c r="D9" s="870"/>
      <c r="E9" s="857"/>
    </row>
    <row r="10" spans="1:5" s="214" customFormat="1" ht="41.25" customHeight="1" thickBot="1">
      <c r="A10" s="242"/>
      <c r="B10" s="243"/>
      <c r="C10" s="244"/>
      <c r="D10" s="229"/>
      <c r="E10" s="245"/>
    </row>
    <row r="11" spans="1:5" s="214" customFormat="1" ht="52.5" customHeight="1">
      <c r="A11" s="841" t="s">
        <v>1095</v>
      </c>
      <c r="B11" s="844" t="s">
        <v>906</v>
      </c>
      <c r="C11" s="837"/>
      <c r="D11" s="867" t="s">
        <v>1130</v>
      </c>
      <c r="E11" s="858" t="s">
        <v>1097</v>
      </c>
    </row>
    <row r="12" spans="1:5" s="214" customFormat="1" ht="131.25" customHeight="1" thickBot="1">
      <c r="A12" s="841"/>
      <c r="B12" s="845"/>
      <c r="C12" s="837"/>
      <c r="D12" s="868"/>
      <c r="E12" s="859"/>
    </row>
    <row r="13" spans="1:5" s="214" customFormat="1" ht="35.25" customHeight="1" thickBot="1">
      <c r="A13" s="242"/>
      <c r="B13" s="243"/>
      <c r="C13" s="244"/>
      <c r="D13" s="235"/>
      <c r="E13" s="245"/>
    </row>
    <row r="14" spans="1:5" s="214" customFormat="1" ht="32.25" customHeight="1">
      <c r="A14" s="840" t="s">
        <v>1098</v>
      </c>
      <c r="B14" s="824" t="s">
        <v>1099</v>
      </c>
      <c r="C14" s="836"/>
      <c r="D14" s="862" t="s">
        <v>1131</v>
      </c>
      <c r="E14" s="856" t="s">
        <v>1101</v>
      </c>
    </row>
    <row r="15" spans="1:5" s="214" customFormat="1" ht="134.25" customHeight="1" thickBot="1">
      <c r="A15" s="840"/>
      <c r="B15" s="825"/>
      <c r="C15" s="836"/>
      <c r="D15" s="863"/>
      <c r="E15" s="857"/>
    </row>
    <row r="16" spans="1:5" s="214" customFormat="1" ht="22.5" customHeight="1" thickBot="1">
      <c r="A16" s="242"/>
      <c r="B16" s="243"/>
      <c r="C16" s="246"/>
      <c r="D16" s="210"/>
      <c r="E16" s="210"/>
    </row>
    <row r="17" spans="1:119" s="214" customFormat="1" ht="32.25" customHeight="1">
      <c r="A17" s="830" t="s">
        <v>1102</v>
      </c>
      <c r="B17" s="828" t="s">
        <v>1103</v>
      </c>
      <c r="C17" s="837"/>
      <c r="D17" s="864"/>
      <c r="E17" s="860" t="s">
        <v>1105</v>
      </c>
    </row>
    <row r="18" spans="1:119" s="214" customFormat="1" ht="409.6" customHeight="1" thickBot="1">
      <c r="A18" s="830"/>
      <c r="B18" s="829"/>
      <c r="C18" s="837"/>
      <c r="D18" s="865"/>
      <c r="E18" s="861"/>
    </row>
    <row r="19" spans="1:119" s="214" customFormat="1" ht="23.25" customHeight="1">
      <c r="A19" s="227"/>
      <c r="B19" s="228"/>
      <c r="C19" s="239"/>
      <c r="D19" s="226"/>
      <c r="E19" s="229"/>
    </row>
    <row r="20" spans="1:119" s="225" customFormat="1" ht="57.75" customHeight="1">
      <c r="A20" s="877" t="s">
        <v>1106</v>
      </c>
      <c r="B20" s="878"/>
      <c r="C20" s="240"/>
      <c r="D20" s="206" t="s">
        <v>1107</v>
      </c>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c r="BI20" s="214"/>
      <c r="BJ20" s="214"/>
      <c r="BK20" s="214"/>
      <c r="BL20" s="214"/>
      <c r="BM20" s="214"/>
      <c r="BN20" s="214"/>
      <c r="BO20" s="214"/>
      <c r="BP20" s="214"/>
      <c r="BQ20" s="214"/>
      <c r="BR20" s="214"/>
      <c r="BS20" s="214"/>
      <c r="BT20" s="214"/>
      <c r="BU20" s="214"/>
      <c r="BV20" s="214"/>
      <c r="BW20" s="214"/>
      <c r="BX20" s="214"/>
      <c r="BY20" s="214"/>
      <c r="BZ20" s="214"/>
      <c r="CA20" s="214"/>
      <c r="CB20" s="214"/>
      <c r="CC20" s="214"/>
      <c r="CD20" s="214"/>
      <c r="CE20" s="214"/>
      <c r="CF20" s="214"/>
      <c r="CG20" s="214"/>
      <c r="CH20" s="214"/>
      <c r="CI20" s="214"/>
      <c r="CJ20" s="214"/>
      <c r="CK20" s="214"/>
      <c r="CL20" s="214"/>
      <c r="CM20" s="214"/>
      <c r="CN20" s="214"/>
      <c r="CO20" s="214"/>
      <c r="CP20" s="214"/>
      <c r="CQ20" s="214"/>
      <c r="CR20" s="214"/>
      <c r="CS20" s="214"/>
      <c r="CT20" s="214"/>
      <c r="CU20" s="214"/>
      <c r="CV20" s="214"/>
      <c r="CW20" s="214"/>
      <c r="CX20" s="214"/>
      <c r="CY20" s="214"/>
      <c r="CZ20" s="214"/>
      <c r="DA20" s="214"/>
      <c r="DB20" s="214"/>
      <c r="DC20" s="214"/>
      <c r="DD20" s="214"/>
      <c r="DE20" s="214"/>
      <c r="DF20" s="214"/>
      <c r="DG20" s="214"/>
      <c r="DH20" s="214"/>
      <c r="DI20" s="214"/>
      <c r="DJ20" s="214"/>
      <c r="DK20" s="214"/>
      <c r="DL20" s="214"/>
      <c r="DM20" s="214"/>
      <c r="DN20" s="214"/>
      <c r="DO20" s="214"/>
    </row>
    <row r="21" spans="1:119" s="214" customFormat="1" ht="57.75" customHeight="1" thickBot="1">
      <c r="A21" s="231"/>
      <c r="B21" s="232"/>
      <c r="C21" s="239"/>
      <c r="D21" s="233"/>
    </row>
    <row r="22" spans="1:119" s="214" customFormat="1" ht="32.25" customHeight="1">
      <c r="A22" s="881" t="s">
        <v>1108</v>
      </c>
      <c r="B22" s="832" t="s">
        <v>1109</v>
      </c>
      <c r="C22" s="240"/>
      <c r="D22" s="866"/>
      <c r="E22" s="856" t="s">
        <v>1111</v>
      </c>
    </row>
    <row r="23" spans="1:119" s="214" customFormat="1" ht="32.25" customHeight="1" thickBot="1">
      <c r="A23" s="881"/>
      <c r="B23" s="833"/>
      <c r="C23" s="240"/>
      <c r="D23" s="863"/>
      <c r="E23" s="857"/>
    </row>
    <row r="24" spans="1:119" s="214" customFormat="1" ht="32.25" customHeight="1">
      <c r="A24" s="227"/>
      <c r="B24" s="234"/>
      <c r="C24" s="239"/>
      <c r="D24" s="210"/>
      <c r="E24" s="235"/>
    </row>
    <row r="25" spans="1:119" s="225" customFormat="1" ht="57.75" customHeight="1">
      <c r="A25" s="877" t="s">
        <v>1112</v>
      </c>
      <c r="B25" s="878"/>
      <c r="C25" s="240"/>
      <c r="D25" s="206" t="s">
        <v>1113</v>
      </c>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4"/>
      <c r="AK25" s="214"/>
      <c r="AL25" s="214"/>
      <c r="AM25" s="214"/>
      <c r="AN25" s="214"/>
      <c r="AO25" s="214"/>
      <c r="AP25" s="214"/>
      <c r="AQ25" s="214"/>
      <c r="AR25" s="214"/>
      <c r="AS25" s="214"/>
      <c r="AT25" s="214"/>
      <c r="AU25" s="214"/>
      <c r="AV25" s="214"/>
      <c r="AW25" s="214"/>
      <c r="AX25" s="214"/>
      <c r="AY25" s="214"/>
      <c r="AZ25" s="214"/>
      <c r="BA25" s="214"/>
      <c r="BB25" s="214"/>
      <c r="BC25" s="214"/>
      <c r="BD25" s="214"/>
      <c r="BE25" s="214"/>
      <c r="BF25" s="214"/>
      <c r="BG25" s="214"/>
      <c r="BH25" s="214"/>
      <c r="BI25" s="214"/>
      <c r="BJ25" s="214"/>
      <c r="BK25" s="214"/>
      <c r="BL25" s="214"/>
      <c r="BM25" s="214"/>
      <c r="BN25" s="214"/>
      <c r="BO25" s="214"/>
      <c r="BP25" s="214"/>
      <c r="BQ25" s="214"/>
      <c r="BR25" s="214"/>
      <c r="BS25" s="214"/>
      <c r="BT25" s="214"/>
      <c r="BU25" s="214"/>
      <c r="BV25" s="214"/>
      <c r="BW25" s="214"/>
      <c r="BX25" s="214"/>
      <c r="BY25" s="214"/>
      <c r="BZ25" s="214"/>
      <c r="CA25" s="214"/>
      <c r="CB25" s="214"/>
      <c r="CC25" s="214"/>
      <c r="CD25" s="214"/>
      <c r="CE25" s="214"/>
      <c r="CF25" s="214"/>
      <c r="CG25" s="214"/>
      <c r="CH25" s="214"/>
      <c r="CI25" s="214"/>
      <c r="CJ25" s="214"/>
      <c r="CK25" s="214"/>
      <c r="CL25" s="214"/>
      <c r="CM25" s="214"/>
      <c r="CN25" s="214"/>
      <c r="CO25" s="214"/>
      <c r="CP25" s="214"/>
      <c r="CQ25" s="214"/>
      <c r="CR25" s="214"/>
      <c r="CS25" s="214"/>
      <c r="CT25" s="214"/>
      <c r="CU25" s="214"/>
      <c r="CV25" s="214"/>
      <c r="CW25" s="214"/>
    </row>
    <row r="26" spans="1:119" s="214" customFormat="1" ht="57.75" customHeight="1" thickBot="1">
      <c r="A26" s="231"/>
      <c r="B26" s="232"/>
      <c r="C26" s="239"/>
      <c r="D26" s="233"/>
    </row>
    <row r="27" spans="1:119" s="214" customFormat="1" ht="32.25" customHeight="1">
      <c r="A27" s="881" t="s">
        <v>948</v>
      </c>
      <c r="B27" s="834" t="s">
        <v>1114</v>
      </c>
      <c r="C27" s="240"/>
      <c r="D27" s="869"/>
      <c r="E27" s="846" t="s">
        <v>1116</v>
      </c>
    </row>
    <row r="28" spans="1:119" s="214" customFormat="1" ht="32.25" customHeight="1" thickBot="1">
      <c r="A28" s="881"/>
      <c r="B28" s="835"/>
      <c r="C28" s="240"/>
      <c r="D28" s="870"/>
      <c r="E28" s="847"/>
    </row>
    <row r="29" spans="1:119" s="214" customFormat="1" ht="32.25" customHeight="1" thickBot="1">
      <c r="A29" s="247"/>
      <c r="B29" s="248"/>
      <c r="C29" s="239"/>
      <c r="D29" s="241"/>
      <c r="E29" s="226"/>
    </row>
    <row r="30" spans="1:119" s="214" customFormat="1" ht="32.25" customHeight="1">
      <c r="A30" s="880" t="s">
        <v>958</v>
      </c>
      <c r="B30" s="822" t="s">
        <v>1117</v>
      </c>
      <c r="C30" s="240"/>
      <c r="D30" s="867"/>
      <c r="E30" s="848" t="s">
        <v>1119</v>
      </c>
    </row>
    <row r="31" spans="1:119" s="214" customFormat="1" ht="32.25" customHeight="1" thickBot="1">
      <c r="A31" s="880"/>
      <c r="B31" s="823"/>
      <c r="C31" s="240"/>
      <c r="D31" s="868"/>
      <c r="E31" s="849"/>
    </row>
    <row r="32" spans="1:119" s="214" customFormat="1" ht="32.25" customHeight="1">
      <c r="A32" s="227"/>
      <c r="B32" s="234"/>
      <c r="C32" s="239"/>
      <c r="D32" s="210"/>
      <c r="E32" s="235"/>
    </row>
    <row r="33" spans="1:101" s="225" customFormat="1" ht="52.5" customHeight="1">
      <c r="A33" s="877" t="s">
        <v>1120</v>
      </c>
      <c r="B33" s="878"/>
      <c r="C33" s="240"/>
      <c r="D33" s="206" t="s">
        <v>1121</v>
      </c>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S33" s="214"/>
      <c r="BT33" s="214"/>
      <c r="BU33" s="214"/>
      <c r="BV33" s="214"/>
      <c r="BW33" s="214"/>
      <c r="BX33" s="214"/>
      <c r="BY33" s="214"/>
      <c r="BZ33" s="214"/>
      <c r="CA33" s="214"/>
      <c r="CB33" s="214"/>
      <c r="CC33" s="214"/>
      <c r="CD33" s="214"/>
      <c r="CE33" s="214"/>
      <c r="CF33" s="214"/>
      <c r="CG33" s="214"/>
      <c r="CH33" s="214"/>
      <c r="CI33" s="214"/>
      <c r="CJ33" s="214"/>
      <c r="CK33" s="214"/>
      <c r="CL33" s="214"/>
      <c r="CM33" s="214"/>
      <c r="CN33" s="214"/>
      <c r="CO33" s="214"/>
      <c r="CP33" s="214"/>
      <c r="CQ33" s="214"/>
      <c r="CR33" s="214"/>
      <c r="CS33" s="214"/>
      <c r="CT33" s="214"/>
      <c r="CU33" s="214"/>
      <c r="CV33" s="214"/>
      <c r="CW33" s="214"/>
    </row>
    <row r="34" spans="1:101" s="214" customFormat="1" ht="52.5" customHeight="1" thickBot="1">
      <c r="A34" s="231"/>
      <c r="B34" s="232"/>
      <c r="C34" s="239"/>
      <c r="D34" s="233"/>
    </row>
    <row r="35" spans="1:101" s="214" customFormat="1" ht="32.25" customHeight="1">
      <c r="A35" s="880" t="s">
        <v>958</v>
      </c>
      <c r="B35" s="826">
        <v>7</v>
      </c>
      <c r="C35" s="838"/>
      <c r="D35" s="866"/>
      <c r="E35" s="850" t="s">
        <v>1123</v>
      </c>
    </row>
    <row r="36" spans="1:101" s="214" customFormat="1" ht="32.25" customHeight="1" thickBot="1">
      <c r="A36" s="880"/>
      <c r="B36" s="827"/>
      <c r="C36" s="879"/>
      <c r="D36" s="863"/>
      <c r="E36" s="851"/>
    </row>
    <row r="37" spans="1:101" s="212" customFormat="1" ht="25.5" hidden="1" customHeight="1">
      <c r="A37" s="211"/>
      <c r="C37" s="240"/>
      <c r="D37" s="213"/>
    </row>
    <row r="38" spans="1:101" s="214" customFormat="1" ht="15" hidden="1" customHeight="1">
      <c r="A38" s="209"/>
      <c r="C38" s="240"/>
      <c r="D38" s="215" t="s">
        <v>997</v>
      </c>
    </row>
    <row r="39" spans="1:101" s="214" customFormat="1" ht="15" hidden="1" customHeight="1">
      <c r="A39" s="209"/>
      <c r="C39" s="240"/>
      <c r="D39" s="216" t="s">
        <v>998</v>
      </c>
    </row>
    <row r="40" spans="1:101" s="214" customFormat="1" ht="15" hidden="1" customHeight="1">
      <c r="A40" s="209"/>
      <c r="C40" s="240"/>
      <c r="D40" s="217" t="s">
        <v>984</v>
      </c>
    </row>
    <row r="41" spans="1:101" s="214" customFormat="1" ht="35.25" customHeight="1">
      <c r="A41" s="209"/>
      <c r="C41" s="239"/>
      <c r="D41" s="236"/>
    </row>
    <row r="42" spans="1:101" s="225" customFormat="1" ht="57" customHeight="1">
      <c r="A42" s="877" t="s">
        <v>1124</v>
      </c>
      <c r="B42" s="878"/>
      <c r="C42" s="240"/>
      <c r="D42" s="206" t="s">
        <v>1125</v>
      </c>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4"/>
      <c r="AL42" s="214"/>
      <c r="AM42" s="214"/>
      <c r="AN42" s="214"/>
      <c r="AO42" s="214"/>
      <c r="AP42" s="214"/>
      <c r="AQ42" s="214"/>
      <c r="AR42" s="214"/>
      <c r="AS42" s="214"/>
      <c r="AT42" s="214"/>
      <c r="AU42" s="214"/>
      <c r="AV42" s="214"/>
      <c r="AW42" s="214"/>
      <c r="AX42" s="214"/>
      <c r="AY42" s="214"/>
      <c r="AZ42" s="214"/>
      <c r="BA42" s="214"/>
      <c r="BB42" s="214"/>
      <c r="BC42" s="214"/>
      <c r="BD42" s="214"/>
      <c r="BE42" s="214"/>
      <c r="BF42" s="214"/>
      <c r="BG42" s="214"/>
      <c r="BH42" s="214"/>
      <c r="BI42" s="214"/>
      <c r="BJ42" s="214"/>
      <c r="BK42" s="214"/>
      <c r="BL42" s="214"/>
      <c r="BM42" s="214"/>
      <c r="BN42" s="214"/>
      <c r="BO42" s="214"/>
      <c r="BP42" s="214"/>
      <c r="BQ42" s="214"/>
      <c r="BR42" s="214"/>
      <c r="BS42" s="214"/>
      <c r="BT42" s="214"/>
      <c r="BU42" s="214"/>
      <c r="BV42" s="214"/>
      <c r="BW42" s="214"/>
      <c r="BX42" s="214"/>
      <c r="BY42" s="214"/>
      <c r="BZ42" s="214"/>
      <c r="CA42" s="214"/>
      <c r="CB42" s="214"/>
      <c r="CC42" s="214"/>
      <c r="CD42" s="214"/>
      <c r="CE42" s="214"/>
      <c r="CF42" s="214"/>
      <c r="CG42" s="214"/>
      <c r="CH42" s="214"/>
      <c r="CI42" s="214"/>
      <c r="CJ42" s="214"/>
      <c r="CK42" s="214"/>
      <c r="CL42" s="214"/>
      <c r="CM42" s="214"/>
      <c r="CN42" s="214"/>
      <c r="CO42" s="214"/>
      <c r="CP42" s="214"/>
      <c r="CQ42" s="214"/>
      <c r="CR42" s="214"/>
      <c r="CS42" s="214"/>
      <c r="CT42" s="214"/>
      <c r="CU42" s="214"/>
      <c r="CV42" s="214"/>
      <c r="CW42" s="214"/>
    </row>
    <row r="43" spans="1:101" s="214" customFormat="1" ht="28.5" customHeight="1">
      <c r="A43" s="231"/>
      <c r="B43" s="231"/>
      <c r="C43" s="230"/>
      <c r="D43" s="237"/>
    </row>
    <row r="44" spans="1:101" s="214" customFormat="1" ht="52.5" customHeight="1">
      <c r="A44" s="221" t="s">
        <v>459</v>
      </c>
      <c r="B44" s="852" t="s">
        <v>1126</v>
      </c>
      <c r="C44" s="853"/>
      <c r="D44" s="853"/>
    </row>
  </sheetData>
  <mergeCells count="47">
    <mergeCell ref="A42:B42"/>
    <mergeCell ref="B44:D44"/>
    <mergeCell ref="A33:B33"/>
    <mergeCell ref="A35:A36"/>
    <mergeCell ref="B35:B36"/>
    <mergeCell ref="C35:C36"/>
    <mergeCell ref="D35:D36"/>
    <mergeCell ref="A20:B20"/>
    <mergeCell ref="E22:E23"/>
    <mergeCell ref="E35:E36"/>
    <mergeCell ref="A27:A28"/>
    <mergeCell ref="B27:B28"/>
    <mergeCell ref="D27:D28"/>
    <mergeCell ref="E27:E28"/>
    <mergeCell ref="A30:A31"/>
    <mergeCell ref="B30:B31"/>
    <mergeCell ref="D30:D31"/>
    <mergeCell ref="E30:E31"/>
    <mergeCell ref="A25:B25"/>
    <mergeCell ref="A22:A23"/>
    <mergeCell ref="B22:B23"/>
    <mergeCell ref="D22:D23"/>
    <mergeCell ref="E14:E15"/>
    <mergeCell ref="A17:A18"/>
    <mergeCell ref="B17:B18"/>
    <mergeCell ref="C17:C18"/>
    <mergeCell ref="D17:D18"/>
    <mergeCell ref="E17:E18"/>
    <mergeCell ref="A14:A15"/>
    <mergeCell ref="B14:B15"/>
    <mergeCell ref="C14:C15"/>
    <mergeCell ref="D14:D15"/>
    <mergeCell ref="E8:E9"/>
    <mergeCell ref="A11:A12"/>
    <mergeCell ref="B11:B12"/>
    <mergeCell ref="C11:C12"/>
    <mergeCell ref="D11:D12"/>
    <mergeCell ref="E11:E12"/>
    <mergeCell ref="A8:A9"/>
    <mergeCell ref="B8:B9"/>
    <mergeCell ref="C8:C9"/>
    <mergeCell ref="D8:D9"/>
    <mergeCell ref="A2:D2"/>
    <mergeCell ref="B3:D3"/>
    <mergeCell ref="B4:D4"/>
    <mergeCell ref="B5:D5"/>
    <mergeCell ref="C7:D7"/>
  </mergeCells>
  <pageMargins left="0.7" right="0.7" top="0.75" bottom="0.75" header="0.3" footer="0.3"/>
  <pageSetup paperSize="9"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D6"/>
  <sheetViews>
    <sheetView workbookViewId="0">
      <selection activeCell="D11" sqref="D11"/>
    </sheetView>
  </sheetViews>
  <sheetFormatPr defaultRowHeight="15"/>
  <cols>
    <col min="2" max="2" width="22.42578125" customWidth="1"/>
    <col min="3" max="3" width="12" customWidth="1"/>
    <col min="4" max="4" width="78.5703125" customWidth="1"/>
  </cols>
  <sheetData>
    <row r="2" spans="1:4">
      <c r="B2" s="204" t="s">
        <v>1132</v>
      </c>
    </row>
    <row r="4" spans="1:4" ht="15.75" thickBot="1"/>
    <row r="5" spans="1:4">
      <c r="A5" s="841" t="s">
        <v>1095</v>
      </c>
      <c r="B5" s="844" t="s">
        <v>906</v>
      </c>
      <c r="C5" s="837"/>
      <c r="D5" s="867" t="s">
        <v>1096</v>
      </c>
    </row>
    <row r="6" spans="1:4" ht="59.25" customHeight="1" thickBot="1">
      <c r="A6" s="841"/>
      <c r="B6" s="845"/>
      <c r="C6" s="837"/>
      <c r="D6" s="868"/>
    </row>
  </sheetData>
  <mergeCells count="4">
    <mergeCell ref="A5:A6"/>
    <mergeCell ref="B5:B6"/>
    <mergeCell ref="C5:C6"/>
    <mergeCell ref="D5:D6"/>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76"/>
  <sheetViews>
    <sheetView zoomScale="65" zoomScaleNormal="65" workbookViewId="0">
      <pane ySplit="3" topLeftCell="A52" activePane="bottomLeft" state="frozen"/>
      <selection pane="bottomLeft" activeCell="AB28" sqref="AB28"/>
      <selection activeCell="AB28" sqref="AB28"/>
    </sheetView>
  </sheetViews>
  <sheetFormatPr defaultColWidth="9.140625" defaultRowHeight="15.75" outlineLevelCol="1"/>
  <cols>
    <col min="1" max="1" width="17.42578125" style="11" customWidth="1"/>
    <col min="2" max="2" width="14.140625" style="11" customWidth="1"/>
    <col min="3" max="3" width="21.7109375" style="11" customWidth="1"/>
    <col min="4" max="4" width="70.140625" style="11" customWidth="1"/>
    <col min="5" max="6" width="10.28515625" style="11" hidden="1" customWidth="1" outlineLevel="1"/>
    <col min="7" max="7" width="14.85546875" style="12" hidden="1" customWidth="1" outlineLevel="1"/>
    <col min="8" max="9" width="18.85546875" style="11" hidden="1" customWidth="1" outlineLevel="1"/>
    <col min="10" max="10" width="17.7109375" style="11" customWidth="1" collapsed="1"/>
    <col min="11" max="12" width="17.7109375" style="11" customWidth="1"/>
    <col min="13" max="13" width="17.42578125" style="11" customWidth="1"/>
    <col min="14" max="14" width="14.140625" style="11" customWidth="1"/>
    <col min="15" max="15" width="70.140625" style="11" customWidth="1"/>
    <col min="16" max="16" width="26.85546875" style="11" customWidth="1"/>
    <col min="17" max="17" width="7.140625" style="13" customWidth="1"/>
    <col min="18" max="18" width="25.7109375" style="11" customWidth="1"/>
    <col min="19" max="19" width="20.5703125" style="11" customWidth="1"/>
    <col min="20" max="20" width="38.42578125" style="11" customWidth="1"/>
    <col min="21" max="21" width="37" style="11" customWidth="1"/>
    <col min="22" max="22" width="12" style="11" bestFit="1" customWidth="1"/>
    <col min="23" max="23" width="6.28515625" style="11" customWidth="1"/>
    <col min="24" max="24" width="30.28515625" style="11" bestFit="1" customWidth="1"/>
    <col min="25" max="26" width="14.42578125" style="11" customWidth="1"/>
    <col min="27" max="27" width="31.140625" style="11" customWidth="1"/>
    <col min="28" max="28" width="12.42578125" style="11" bestFit="1" customWidth="1"/>
    <col min="29" max="29" width="9.140625" style="11"/>
    <col min="30" max="30" width="46" style="11" bestFit="1" customWidth="1"/>
    <col min="31" max="16384" width="9.140625" style="14"/>
  </cols>
  <sheetData>
    <row r="1" spans="1:30" ht="13.5" customHeight="1" thickBot="1"/>
    <row r="2" spans="1:30" s="19" customFormat="1" ht="33.75" customHeight="1" thickBot="1">
      <c r="A2" s="711" t="s">
        <v>21</v>
      </c>
      <c r="B2" s="712"/>
      <c r="C2" s="712"/>
      <c r="D2" s="712"/>
      <c r="E2" s="15"/>
      <c r="F2" s="15"/>
      <c r="G2" s="16"/>
      <c r="H2" s="15"/>
      <c r="I2" s="15"/>
      <c r="J2" s="731" t="s">
        <v>22</v>
      </c>
      <c r="K2" s="732"/>
      <c r="L2" s="733"/>
      <c r="M2" s="756" t="s">
        <v>23</v>
      </c>
      <c r="N2" s="757"/>
      <c r="O2" s="758"/>
      <c r="P2" s="753" t="s">
        <v>24</v>
      </c>
      <c r="Q2" s="17"/>
      <c r="R2" s="18"/>
      <c r="S2" s="18"/>
      <c r="T2" s="18"/>
      <c r="U2" s="18"/>
      <c r="V2" s="18"/>
      <c r="W2" s="18"/>
      <c r="X2" s="18"/>
      <c r="Y2" s="18"/>
      <c r="Z2" s="18"/>
      <c r="AA2" s="18"/>
      <c r="AB2" s="18"/>
      <c r="AC2" s="18"/>
      <c r="AD2" s="18"/>
    </row>
    <row r="3" spans="1:30" s="19" customFormat="1" ht="38.25" customHeight="1" thickBot="1">
      <c r="A3" s="20" t="s">
        <v>25</v>
      </c>
      <c r="B3" s="713" t="s">
        <v>26</v>
      </c>
      <c r="C3" s="714"/>
      <c r="D3" s="21" t="s">
        <v>27</v>
      </c>
      <c r="E3" s="22" t="s">
        <v>28</v>
      </c>
      <c r="F3" s="23" t="s">
        <v>29</v>
      </c>
      <c r="G3" s="24" t="s">
        <v>30</v>
      </c>
      <c r="H3" s="734" t="s">
        <v>31</v>
      </c>
      <c r="I3" s="735"/>
      <c r="J3" s="25" t="s">
        <v>5</v>
      </c>
      <c r="K3" s="26" t="s">
        <v>10</v>
      </c>
      <c r="L3" s="27" t="s">
        <v>15</v>
      </c>
      <c r="M3" s="28" t="s">
        <v>25</v>
      </c>
      <c r="N3" s="29" t="s">
        <v>26</v>
      </c>
      <c r="O3" s="30" t="s">
        <v>32</v>
      </c>
      <c r="P3" s="754"/>
      <c r="Q3" s="17"/>
      <c r="R3" s="18"/>
      <c r="S3" s="18"/>
      <c r="T3" s="18"/>
      <c r="U3" s="18"/>
      <c r="V3" s="18"/>
      <c r="W3" s="18"/>
      <c r="X3" s="18"/>
      <c r="Y3" s="18"/>
      <c r="Z3" s="18"/>
      <c r="AA3" s="18"/>
      <c r="AB3" s="18"/>
      <c r="AC3" s="18"/>
      <c r="AD3" s="18"/>
    </row>
    <row r="4" spans="1:30" ht="69.75" customHeight="1">
      <c r="A4" s="707" t="s">
        <v>33</v>
      </c>
      <c r="B4" s="715" t="s">
        <v>34</v>
      </c>
      <c r="C4" s="715" t="s">
        <v>35</v>
      </c>
      <c r="D4" s="716" t="s">
        <v>36</v>
      </c>
      <c r="E4" s="736">
        <v>0.11</v>
      </c>
      <c r="F4" s="11">
        <v>4</v>
      </c>
      <c r="J4" s="742"/>
      <c r="K4" s="743"/>
      <c r="L4" s="743"/>
      <c r="M4" s="31" t="s">
        <v>37</v>
      </c>
      <c r="N4" s="32" t="s">
        <v>38</v>
      </c>
      <c r="O4" s="173" t="s">
        <v>39</v>
      </c>
      <c r="P4" s="34"/>
      <c r="Q4" s="11"/>
    </row>
    <row r="5" spans="1:30" ht="69.75" customHeight="1">
      <c r="A5" s="707"/>
      <c r="B5" s="715"/>
      <c r="C5" s="715"/>
      <c r="D5" s="716"/>
      <c r="E5" s="736"/>
      <c r="J5" s="697"/>
      <c r="K5" s="692"/>
      <c r="L5" s="692"/>
      <c r="M5" s="35" t="s">
        <v>37</v>
      </c>
      <c r="N5" s="36" t="s">
        <v>40</v>
      </c>
      <c r="O5" s="168" t="s">
        <v>41</v>
      </c>
      <c r="P5" s="37"/>
      <c r="Q5" s="11"/>
    </row>
    <row r="6" spans="1:30" ht="69.75" customHeight="1">
      <c r="A6" s="707"/>
      <c r="B6" s="715"/>
      <c r="C6" s="715"/>
      <c r="D6" s="716"/>
      <c r="E6" s="736"/>
      <c r="J6" s="697"/>
      <c r="K6" s="692"/>
      <c r="L6" s="692"/>
      <c r="M6" s="35" t="s">
        <v>37</v>
      </c>
      <c r="N6" s="36" t="s">
        <v>42</v>
      </c>
      <c r="O6" s="168" t="s">
        <v>43</v>
      </c>
      <c r="P6" s="37"/>
      <c r="Q6" s="11"/>
    </row>
    <row r="7" spans="1:30" ht="69.75" customHeight="1">
      <c r="A7" s="707"/>
      <c r="B7" s="692"/>
      <c r="C7" s="692"/>
      <c r="D7" s="716"/>
      <c r="E7" s="736"/>
      <c r="J7" s="697"/>
      <c r="K7" s="692"/>
      <c r="L7" s="692"/>
      <c r="M7" s="35" t="s">
        <v>37</v>
      </c>
      <c r="N7" s="36" t="s">
        <v>44</v>
      </c>
      <c r="O7" s="168" t="s">
        <v>45</v>
      </c>
      <c r="P7" s="37"/>
      <c r="Q7" s="11"/>
    </row>
    <row r="8" spans="1:30" ht="69.75" customHeight="1">
      <c r="A8" s="694"/>
      <c r="B8" s="715" t="s">
        <v>46</v>
      </c>
      <c r="C8" s="715" t="s">
        <v>47</v>
      </c>
      <c r="D8" s="716" t="s">
        <v>48</v>
      </c>
      <c r="E8" s="737"/>
      <c r="F8" s="11">
        <v>4</v>
      </c>
      <c r="J8" s="694"/>
      <c r="K8" s="692"/>
      <c r="L8" s="698"/>
      <c r="M8" s="35" t="s">
        <v>37</v>
      </c>
      <c r="N8" s="36" t="s">
        <v>49</v>
      </c>
      <c r="O8" s="168" t="s">
        <v>50</v>
      </c>
      <c r="P8" s="37"/>
      <c r="Q8" s="38"/>
      <c r="R8" s="38"/>
    </row>
    <row r="9" spans="1:30" ht="69.75" customHeight="1">
      <c r="A9" s="694"/>
      <c r="B9" s="692"/>
      <c r="C9" s="692"/>
      <c r="D9" s="716"/>
      <c r="E9" s="737"/>
      <c r="J9" s="694"/>
      <c r="K9" s="692"/>
      <c r="L9" s="698"/>
      <c r="M9" s="35" t="s">
        <v>51</v>
      </c>
      <c r="N9" s="36" t="s">
        <v>52</v>
      </c>
      <c r="O9" s="168" t="s">
        <v>53</v>
      </c>
      <c r="P9" s="39" t="s">
        <v>54</v>
      </c>
      <c r="Q9" s="38"/>
      <c r="R9" s="38"/>
    </row>
    <row r="10" spans="1:30" ht="69.75" customHeight="1">
      <c r="A10" s="694"/>
      <c r="B10" s="36" t="s">
        <v>55</v>
      </c>
      <c r="C10" s="36" t="s">
        <v>56</v>
      </c>
      <c r="D10" s="168" t="s">
        <v>57</v>
      </c>
      <c r="E10" s="737"/>
      <c r="F10" s="11">
        <v>6</v>
      </c>
      <c r="G10" s="12">
        <v>0.01</v>
      </c>
      <c r="H10" s="11" t="s">
        <v>58</v>
      </c>
      <c r="I10" s="11" t="s">
        <v>59</v>
      </c>
      <c r="J10" s="40"/>
      <c r="M10" s="35" t="s">
        <v>51</v>
      </c>
      <c r="N10" s="36" t="s">
        <v>60</v>
      </c>
      <c r="O10" s="168" t="s">
        <v>61</v>
      </c>
      <c r="P10" s="37"/>
    </row>
    <row r="11" spans="1:30" ht="69.75" customHeight="1">
      <c r="A11" s="694"/>
      <c r="B11" s="715" t="s">
        <v>62</v>
      </c>
      <c r="C11" s="715" t="s">
        <v>63</v>
      </c>
      <c r="D11" s="716" t="s">
        <v>64</v>
      </c>
      <c r="E11" s="737"/>
      <c r="F11" s="11">
        <v>4</v>
      </c>
      <c r="H11" s="11" t="s">
        <v>65</v>
      </c>
      <c r="I11" s="11" t="s">
        <v>66</v>
      </c>
      <c r="J11" s="697"/>
      <c r="K11" s="695"/>
      <c r="L11" s="696"/>
      <c r="M11" s="35" t="s">
        <v>37</v>
      </c>
      <c r="N11" s="36" t="s">
        <v>67</v>
      </c>
      <c r="O11" s="168" t="s">
        <v>68</v>
      </c>
      <c r="P11" s="37"/>
      <c r="Q11" s="11"/>
    </row>
    <row r="12" spans="1:30" ht="69.75" customHeight="1">
      <c r="A12" s="694"/>
      <c r="B12" s="692"/>
      <c r="C12" s="692"/>
      <c r="D12" s="716"/>
      <c r="E12" s="737"/>
      <c r="J12" s="697"/>
      <c r="K12" s="695"/>
      <c r="L12" s="696"/>
      <c r="M12" s="35" t="s">
        <v>37</v>
      </c>
      <c r="N12" s="36" t="s">
        <v>69</v>
      </c>
      <c r="O12" s="168" t="s">
        <v>70</v>
      </c>
      <c r="P12" s="37"/>
      <c r="Q12" s="11"/>
    </row>
    <row r="13" spans="1:30" ht="69.75" customHeight="1">
      <c r="A13" s="694"/>
      <c r="B13" s="715" t="s">
        <v>71</v>
      </c>
      <c r="C13" s="715" t="s">
        <v>72</v>
      </c>
      <c r="D13" s="716" t="s">
        <v>73</v>
      </c>
      <c r="E13" s="737"/>
      <c r="J13" s="697"/>
      <c r="K13" s="695"/>
      <c r="L13" s="696"/>
      <c r="M13" s="35" t="s">
        <v>37</v>
      </c>
      <c r="N13" s="36" t="s">
        <v>74</v>
      </c>
      <c r="O13" s="168" t="s">
        <v>75</v>
      </c>
      <c r="P13" s="37"/>
      <c r="Q13" s="11"/>
    </row>
    <row r="14" spans="1:30" ht="69.75" customHeight="1">
      <c r="A14" s="694"/>
      <c r="B14" s="692"/>
      <c r="C14" s="692"/>
      <c r="D14" s="716"/>
      <c r="E14" s="737"/>
      <c r="J14" s="697"/>
      <c r="K14" s="695"/>
      <c r="L14" s="696"/>
      <c r="M14" s="35" t="s">
        <v>37</v>
      </c>
      <c r="N14" s="36" t="s">
        <v>76</v>
      </c>
      <c r="O14" s="168" t="s">
        <v>77</v>
      </c>
      <c r="P14" s="37"/>
      <c r="Q14" s="11"/>
    </row>
    <row r="15" spans="1:30" ht="69.75" customHeight="1">
      <c r="A15" s="694"/>
      <c r="B15" s="692"/>
      <c r="C15" s="692"/>
      <c r="D15" s="716"/>
      <c r="E15" s="737"/>
      <c r="J15" s="697"/>
      <c r="K15" s="695"/>
      <c r="L15" s="696"/>
      <c r="M15" s="35" t="s">
        <v>37</v>
      </c>
      <c r="N15" s="36" t="s">
        <v>78</v>
      </c>
      <c r="O15" s="168" t="s">
        <v>79</v>
      </c>
      <c r="P15" s="37"/>
      <c r="Q15" s="11"/>
    </row>
    <row r="16" spans="1:30" ht="69.75" customHeight="1">
      <c r="A16" s="694"/>
      <c r="B16" s="692"/>
      <c r="C16" s="692"/>
      <c r="D16" s="716"/>
      <c r="E16" s="737"/>
      <c r="F16" s="11">
        <v>3</v>
      </c>
      <c r="H16" s="11" t="s">
        <v>80</v>
      </c>
      <c r="I16" s="11" t="s">
        <v>81</v>
      </c>
      <c r="J16" s="697"/>
      <c r="K16" s="695"/>
      <c r="L16" s="696"/>
      <c r="M16" s="35" t="s">
        <v>82</v>
      </c>
      <c r="N16" s="36" t="s">
        <v>83</v>
      </c>
      <c r="O16" s="168" t="s">
        <v>84</v>
      </c>
      <c r="P16" s="37"/>
      <c r="Q16" s="11"/>
    </row>
    <row r="17" spans="1:17" ht="69.75" customHeight="1">
      <c r="A17" s="41"/>
      <c r="B17" s="692"/>
      <c r="C17" s="692"/>
      <c r="D17" s="716"/>
      <c r="E17" s="37"/>
      <c r="J17" s="697"/>
      <c r="K17" s="695"/>
      <c r="L17" s="696"/>
      <c r="M17" s="35" t="s">
        <v>85</v>
      </c>
      <c r="N17" s="36" t="s">
        <v>86</v>
      </c>
      <c r="O17" s="168" t="s">
        <v>87</v>
      </c>
      <c r="P17" s="37"/>
      <c r="Q17" s="11"/>
    </row>
    <row r="18" spans="1:17" ht="69.75" customHeight="1" thickBot="1">
      <c r="A18" s="42"/>
      <c r="B18" s="704"/>
      <c r="C18" s="704"/>
      <c r="D18" s="727"/>
      <c r="E18" s="43"/>
      <c r="J18" s="755"/>
      <c r="K18" s="701"/>
      <c r="L18" s="700"/>
      <c r="M18" s="44" t="s">
        <v>85</v>
      </c>
      <c r="N18" s="45" t="s">
        <v>88</v>
      </c>
      <c r="O18" s="174" t="s">
        <v>89</v>
      </c>
      <c r="P18" s="37"/>
      <c r="Q18" s="11"/>
    </row>
    <row r="19" spans="1:17" ht="69.75" customHeight="1">
      <c r="A19" s="708" t="s">
        <v>90</v>
      </c>
      <c r="B19" s="47" t="s">
        <v>91</v>
      </c>
      <c r="C19" s="47" t="s">
        <v>92</v>
      </c>
      <c r="D19" s="169" t="s">
        <v>93</v>
      </c>
      <c r="E19" s="739">
        <v>0.14000000000000001</v>
      </c>
      <c r="F19" s="33">
        <v>6</v>
      </c>
      <c r="G19" s="49">
        <v>0.02</v>
      </c>
      <c r="H19" s="33"/>
      <c r="I19" s="33"/>
      <c r="J19" s="50"/>
      <c r="K19" s="51"/>
      <c r="L19" s="48"/>
      <c r="M19" s="52" t="s">
        <v>94</v>
      </c>
      <c r="N19" s="47" t="s">
        <v>95</v>
      </c>
      <c r="O19" s="173" t="s">
        <v>96</v>
      </c>
      <c r="P19" s="37"/>
    </row>
    <row r="20" spans="1:17" ht="69.75" customHeight="1">
      <c r="A20" s="694"/>
      <c r="B20" s="53" t="s">
        <v>97</v>
      </c>
      <c r="C20" s="53" t="s">
        <v>98</v>
      </c>
      <c r="D20" s="170" t="s">
        <v>99</v>
      </c>
      <c r="E20" s="689"/>
      <c r="F20" s="11">
        <v>4</v>
      </c>
      <c r="G20" s="12">
        <v>0.01</v>
      </c>
      <c r="J20" s="41"/>
      <c r="K20" s="55"/>
      <c r="L20" s="54"/>
      <c r="M20" s="56" t="s">
        <v>94</v>
      </c>
      <c r="N20" s="53" t="s">
        <v>100</v>
      </c>
      <c r="O20" s="168" t="s">
        <v>101</v>
      </c>
      <c r="P20" s="37"/>
    </row>
    <row r="21" spans="1:17" ht="69.75" customHeight="1">
      <c r="A21" s="694"/>
      <c r="B21" s="738" t="s">
        <v>102</v>
      </c>
      <c r="C21" s="738" t="s">
        <v>103</v>
      </c>
      <c r="D21" s="693" t="s">
        <v>104</v>
      </c>
      <c r="E21" s="689"/>
      <c r="F21" s="11">
        <v>3</v>
      </c>
      <c r="J21" s="694"/>
      <c r="K21" s="695"/>
      <c r="L21" s="696"/>
      <c r="M21" s="56" t="s">
        <v>37</v>
      </c>
      <c r="N21" s="53" t="s">
        <v>105</v>
      </c>
      <c r="O21" s="168" t="s">
        <v>106</v>
      </c>
      <c r="P21" s="37"/>
    </row>
    <row r="22" spans="1:17" ht="69.75" customHeight="1">
      <c r="A22" s="694"/>
      <c r="B22" s="692"/>
      <c r="C22" s="692"/>
      <c r="D22" s="693"/>
      <c r="E22" s="689"/>
      <c r="J22" s="694"/>
      <c r="K22" s="695"/>
      <c r="L22" s="696"/>
      <c r="M22" s="56" t="s">
        <v>107</v>
      </c>
      <c r="N22" s="53" t="s">
        <v>108</v>
      </c>
      <c r="O22" s="168" t="s">
        <v>109</v>
      </c>
      <c r="P22" s="37"/>
    </row>
    <row r="23" spans="1:17" ht="69.75" customHeight="1">
      <c r="A23" s="694"/>
      <c r="B23" s="53" t="s">
        <v>110</v>
      </c>
      <c r="C23" s="53" t="s">
        <v>111</v>
      </c>
      <c r="D23" s="170" t="s">
        <v>112</v>
      </c>
      <c r="E23" s="689"/>
      <c r="F23" s="11">
        <v>3</v>
      </c>
      <c r="J23" s="41"/>
      <c r="K23" s="55"/>
      <c r="L23" s="54"/>
      <c r="M23" s="56"/>
      <c r="N23" s="53"/>
      <c r="O23" s="168"/>
      <c r="P23" s="37"/>
    </row>
    <row r="24" spans="1:17" ht="69.75" customHeight="1">
      <c r="A24" s="694"/>
      <c r="B24" s="53" t="s">
        <v>113</v>
      </c>
      <c r="C24" s="53" t="s">
        <v>114</v>
      </c>
      <c r="D24" s="170" t="s">
        <v>115</v>
      </c>
      <c r="E24" s="689"/>
      <c r="F24" s="11">
        <v>1</v>
      </c>
      <c r="G24" s="12">
        <v>0.01</v>
      </c>
      <c r="J24" s="41"/>
      <c r="K24" s="55"/>
      <c r="L24" s="54"/>
      <c r="M24" s="56"/>
      <c r="N24" s="53"/>
      <c r="O24" s="168"/>
      <c r="P24" s="37"/>
    </row>
    <row r="25" spans="1:17" ht="69.75" customHeight="1">
      <c r="A25" s="694"/>
      <c r="B25" s="738" t="s">
        <v>116</v>
      </c>
      <c r="C25" s="738" t="s">
        <v>117</v>
      </c>
      <c r="D25" s="693" t="s">
        <v>118</v>
      </c>
      <c r="E25" s="689"/>
      <c r="J25" s="694"/>
      <c r="K25" s="695"/>
      <c r="L25" s="696"/>
      <c r="M25" s="56" t="s">
        <v>37</v>
      </c>
      <c r="N25" s="53" t="s">
        <v>119</v>
      </c>
      <c r="O25" s="168" t="s">
        <v>120</v>
      </c>
      <c r="P25" s="37"/>
    </row>
    <row r="26" spans="1:17" ht="69.75" customHeight="1" thickBot="1">
      <c r="A26" s="702"/>
      <c r="B26" s="704"/>
      <c r="C26" s="704"/>
      <c r="D26" s="703"/>
      <c r="E26" s="690"/>
      <c r="F26" s="46">
        <v>2</v>
      </c>
      <c r="G26" s="57"/>
      <c r="H26" s="46"/>
      <c r="I26" s="46"/>
      <c r="J26" s="702"/>
      <c r="K26" s="701"/>
      <c r="L26" s="700"/>
      <c r="M26" s="58" t="s">
        <v>121</v>
      </c>
      <c r="N26" s="59" t="s">
        <v>122</v>
      </c>
      <c r="O26" s="174" t="s">
        <v>123</v>
      </c>
      <c r="P26" s="37"/>
    </row>
    <row r="27" spans="1:17" ht="69.75" customHeight="1">
      <c r="A27" s="709" t="s">
        <v>124</v>
      </c>
      <c r="B27" s="728" t="s">
        <v>125</v>
      </c>
      <c r="C27" s="728" t="s">
        <v>126</v>
      </c>
      <c r="D27" s="729" t="s">
        <v>127</v>
      </c>
      <c r="E27" s="745">
        <v>0.16</v>
      </c>
      <c r="F27" s="33">
        <v>13</v>
      </c>
      <c r="G27" s="49">
        <v>0.05</v>
      </c>
      <c r="H27" s="33" t="s">
        <v>128</v>
      </c>
      <c r="I27" s="33" t="s">
        <v>129</v>
      </c>
      <c r="J27" s="742"/>
      <c r="K27" s="743"/>
      <c r="L27" s="744"/>
      <c r="M27" s="60" t="s">
        <v>130</v>
      </c>
      <c r="N27" s="61" t="s">
        <v>131</v>
      </c>
      <c r="O27" s="173" t="s">
        <v>132</v>
      </c>
      <c r="P27" s="37"/>
    </row>
    <row r="28" spans="1:17" ht="69.75" customHeight="1">
      <c r="A28" s="710"/>
      <c r="B28" s="692"/>
      <c r="C28" s="692"/>
      <c r="D28" s="693"/>
      <c r="E28" s="746"/>
      <c r="J28" s="694"/>
      <c r="K28" s="692"/>
      <c r="L28" s="696"/>
      <c r="M28" s="62" t="s">
        <v>82</v>
      </c>
      <c r="N28" s="63" t="s">
        <v>133</v>
      </c>
      <c r="O28" s="168" t="s">
        <v>134</v>
      </c>
      <c r="P28" s="37"/>
    </row>
    <row r="29" spans="1:17" ht="69.75" customHeight="1">
      <c r="A29" s="710"/>
      <c r="B29" s="692"/>
      <c r="C29" s="692"/>
      <c r="D29" s="693"/>
      <c r="E29" s="746"/>
      <c r="J29" s="694"/>
      <c r="K29" s="692"/>
      <c r="L29" s="696"/>
      <c r="M29" s="62" t="s">
        <v>82</v>
      </c>
      <c r="N29" s="63" t="s">
        <v>135</v>
      </c>
      <c r="O29" s="168" t="s">
        <v>136</v>
      </c>
      <c r="P29" s="37"/>
    </row>
    <row r="30" spans="1:17" ht="69.75" customHeight="1">
      <c r="A30" s="710"/>
      <c r="B30" s="692"/>
      <c r="C30" s="692"/>
      <c r="D30" s="693"/>
      <c r="E30" s="746"/>
      <c r="J30" s="694"/>
      <c r="K30" s="692"/>
      <c r="L30" s="696"/>
      <c r="M30" s="62" t="s">
        <v>137</v>
      </c>
      <c r="N30" s="63" t="s">
        <v>138</v>
      </c>
      <c r="O30" s="168" t="s">
        <v>139</v>
      </c>
      <c r="P30" s="37"/>
    </row>
    <row r="31" spans="1:17" ht="69.75" customHeight="1">
      <c r="A31" s="710"/>
      <c r="B31" s="692"/>
      <c r="C31" s="692"/>
      <c r="D31" s="693"/>
      <c r="E31" s="746"/>
      <c r="J31" s="694"/>
      <c r="K31" s="692"/>
      <c r="L31" s="696"/>
      <c r="M31" s="62" t="s">
        <v>37</v>
      </c>
      <c r="N31" s="63" t="s">
        <v>140</v>
      </c>
      <c r="O31" s="168" t="s">
        <v>141</v>
      </c>
      <c r="P31" s="39" t="s">
        <v>142</v>
      </c>
    </row>
    <row r="32" spans="1:17" ht="69.75" customHeight="1">
      <c r="A32" s="710"/>
      <c r="B32" s="747" t="s">
        <v>143</v>
      </c>
      <c r="C32" s="747" t="s">
        <v>144</v>
      </c>
      <c r="D32" s="693" t="s">
        <v>145</v>
      </c>
      <c r="E32" s="746"/>
      <c r="J32" s="40"/>
      <c r="L32" s="54"/>
      <c r="M32" s="62" t="s">
        <v>146</v>
      </c>
      <c r="N32" s="63" t="s">
        <v>147</v>
      </c>
      <c r="O32" s="168" t="s">
        <v>148</v>
      </c>
      <c r="P32" s="37"/>
    </row>
    <row r="33" spans="1:17" ht="69.75" customHeight="1">
      <c r="A33" s="694"/>
      <c r="B33" s="692"/>
      <c r="C33" s="692"/>
      <c r="D33" s="693"/>
      <c r="E33" s="689"/>
      <c r="F33" s="11">
        <v>2</v>
      </c>
      <c r="H33" s="11" t="s">
        <v>65</v>
      </c>
      <c r="I33" s="11" t="s">
        <v>149</v>
      </c>
      <c r="J33" s="40"/>
      <c r="L33" s="54"/>
      <c r="M33" s="62" t="s">
        <v>146</v>
      </c>
      <c r="N33" s="63" t="s">
        <v>150</v>
      </c>
      <c r="O33" s="168" t="s">
        <v>151</v>
      </c>
      <c r="P33" s="37"/>
    </row>
    <row r="34" spans="1:17" ht="69.75" customHeight="1">
      <c r="A34" s="694"/>
      <c r="B34" s="63" t="s">
        <v>152</v>
      </c>
      <c r="C34" s="63" t="s">
        <v>153</v>
      </c>
      <c r="D34" s="170" t="s">
        <v>154</v>
      </c>
      <c r="E34" s="689"/>
      <c r="F34" s="11">
        <v>1</v>
      </c>
      <c r="J34" s="40"/>
      <c r="L34" s="54"/>
      <c r="M34" s="62"/>
      <c r="N34" s="63"/>
      <c r="O34" s="168"/>
      <c r="P34" s="37"/>
    </row>
    <row r="35" spans="1:17" ht="69.75" customHeight="1">
      <c r="A35" s="694"/>
      <c r="B35" s="63" t="s">
        <v>155</v>
      </c>
      <c r="C35" s="63" t="s">
        <v>156</v>
      </c>
      <c r="D35" s="170" t="s">
        <v>157</v>
      </c>
      <c r="E35" s="689"/>
      <c r="F35" s="11">
        <v>3</v>
      </c>
      <c r="J35" s="40"/>
      <c r="L35" s="54"/>
      <c r="M35" s="62" t="s">
        <v>146</v>
      </c>
      <c r="N35" s="63" t="s">
        <v>158</v>
      </c>
      <c r="O35" s="168" t="s">
        <v>159</v>
      </c>
      <c r="P35" s="37"/>
    </row>
    <row r="36" spans="1:17" ht="69.75" customHeight="1">
      <c r="A36" s="694"/>
      <c r="B36" s="63" t="s">
        <v>160</v>
      </c>
      <c r="C36" s="63" t="s">
        <v>161</v>
      </c>
      <c r="D36" s="170" t="s">
        <v>162</v>
      </c>
      <c r="E36" s="689"/>
      <c r="F36" s="11">
        <v>2</v>
      </c>
      <c r="J36" s="40"/>
      <c r="L36" s="54"/>
      <c r="M36" s="62"/>
      <c r="N36" s="63"/>
      <c r="O36" s="168"/>
      <c r="P36" s="37"/>
    </row>
    <row r="37" spans="1:17" ht="69.75" customHeight="1">
      <c r="A37" s="694"/>
      <c r="B37" s="63" t="s">
        <v>163</v>
      </c>
      <c r="C37" s="63" t="s">
        <v>164</v>
      </c>
      <c r="D37" s="170" t="s">
        <v>165</v>
      </c>
      <c r="E37" s="689"/>
      <c r="F37" s="11">
        <v>3</v>
      </c>
      <c r="J37" s="40"/>
      <c r="L37" s="54"/>
      <c r="M37" s="62"/>
      <c r="N37" s="63"/>
      <c r="O37" s="168"/>
      <c r="P37" s="37"/>
    </row>
    <row r="38" spans="1:17" ht="69.75" customHeight="1">
      <c r="A38" s="694"/>
      <c r="B38" s="63" t="s">
        <v>166</v>
      </c>
      <c r="C38" s="63" t="s">
        <v>167</v>
      </c>
      <c r="D38" s="170" t="s">
        <v>168</v>
      </c>
      <c r="E38" s="689"/>
      <c r="F38" s="11">
        <v>5</v>
      </c>
      <c r="J38" s="40"/>
      <c r="L38" s="54"/>
      <c r="M38" s="62"/>
      <c r="N38" s="63"/>
      <c r="O38" s="168"/>
      <c r="P38" s="37"/>
    </row>
    <row r="39" spans="1:17" ht="69.75" customHeight="1" thickBot="1">
      <c r="A39" s="702"/>
      <c r="B39" s="64" t="s">
        <v>169</v>
      </c>
      <c r="C39" s="64" t="s">
        <v>170</v>
      </c>
      <c r="D39" s="171" t="s">
        <v>171</v>
      </c>
      <c r="E39" s="690"/>
      <c r="F39" s="46">
        <v>2</v>
      </c>
      <c r="G39" s="57"/>
      <c r="H39" s="46"/>
      <c r="I39" s="46"/>
      <c r="J39" s="66"/>
      <c r="K39" s="46"/>
      <c r="L39" s="65"/>
      <c r="M39" s="67"/>
      <c r="N39" s="64"/>
      <c r="O39" s="174"/>
      <c r="P39" s="37"/>
    </row>
    <row r="40" spans="1:17" ht="69.75" customHeight="1">
      <c r="A40" s="718" t="s">
        <v>172</v>
      </c>
      <c r="B40" s="730" t="s">
        <v>173</v>
      </c>
      <c r="C40" s="730" t="s">
        <v>174</v>
      </c>
      <c r="D40" s="729" t="s">
        <v>175</v>
      </c>
      <c r="E40" s="748">
        <v>0.1</v>
      </c>
      <c r="F40" s="33">
        <v>2</v>
      </c>
      <c r="G40" s="49"/>
      <c r="H40" s="33"/>
      <c r="I40" s="33"/>
      <c r="J40" s="68"/>
      <c r="K40" s="51"/>
      <c r="L40" s="33"/>
      <c r="M40" s="69" t="s">
        <v>172</v>
      </c>
      <c r="N40" s="70" t="s">
        <v>176</v>
      </c>
      <c r="O40" s="173" t="s">
        <v>177</v>
      </c>
      <c r="P40" s="37"/>
    </row>
    <row r="41" spans="1:17" ht="69.75" customHeight="1">
      <c r="A41" s="719"/>
      <c r="B41" s="692"/>
      <c r="C41" s="692"/>
      <c r="D41" s="693"/>
      <c r="E41" s="749"/>
      <c r="J41" s="40"/>
      <c r="K41" s="55"/>
      <c r="M41" s="71" t="s">
        <v>178</v>
      </c>
      <c r="N41" s="72" t="s">
        <v>179</v>
      </c>
      <c r="O41" s="168" t="s">
        <v>180</v>
      </c>
      <c r="P41" s="37"/>
    </row>
    <row r="42" spans="1:17" ht="69.75" customHeight="1">
      <c r="A42" s="719"/>
      <c r="B42" s="692"/>
      <c r="C42" s="692"/>
      <c r="D42" s="693"/>
      <c r="E42" s="749"/>
      <c r="J42" s="40"/>
      <c r="K42" s="55"/>
      <c r="M42" s="71" t="s">
        <v>178</v>
      </c>
      <c r="N42" s="72" t="s">
        <v>181</v>
      </c>
      <c r="O42" s="168" t="s">
        <v>182</v>
      </c>
      <c r="P42" s="37"/>
    </row>
    <row r="43" spans="1:17" ht="69.75" customHeight="1">
      <c r="A43" s="719"/>
      <c r="B43" s="692"/>
      <c r="C43" s="692"/>
      <c r="D43" s="693"/>
      <c r="E43" s="749"/>
      <c r="J43" s="40"/>
      <c r="K43" s="55"/>
      <c r="M43" s="71" t="s">
        <v>183</v>
      </c>
      <c r="N43" s="72" t="s">
        <v>184</v>
      </c>
      <c r="O43" s="168" t="s">
        <v>185</v>
      </c>
      <c r="P43" s="37"/>
      <c r="Q43" s="11"/>
    </row>
    <row r="44" spans="1:17" ht="69.75" customHeight="1">
      <c r="A44" s="719"/>
      <c r="B44" s="692"/>
      <c r="C44" s="692"/>
      <c r="D44" s="693"/>
      <c r="E44" s="749"/>
      <c r="J44" s="40"/>
      <c r="K44" s="55"/>
      <c r="M44" s="71" t="s">
        <v>183</v>
      </c>
      <c r="N44" s="72" t="s">
        <v>186</v>
      </c>
      <c r="O44" s="168" t="s">
        <v>187</v>
      </c>
      <c r="P44" s="37"/>
    </row>
    <row r="45" spans="1:17" ht="69.75" customHeight="1">
      <c r="A45" s="719"/>
      <c r="B45" s="692"/>
      <c r="C45" s="692"/>
      <c r="D45" s="693"/>
      <c r="E45" s="749"/>
      <c r="J45" s="40"/>
      <c r="K45" s="55"/>
      <c r="M45" s="71" t="s">
        <v>183</v>
      </c>
      <c r="N45" s="72" t="s">
        <v>188</v>
      </c>
      <c r="O45" s="168" t="s">
        <v>189</v>
      </c>
      <c r="P45" s="37"/>
    </row>
    <row r="46" spans="1:17" ht="69.75" customHeight="1">
      <c r="A46" s="719"/>
      <c r="B46" s="692"/>
      <c r="C46" s="692"/>
      <c r="D46" s="693"/>
      <c r="E46" s="749"/>
      <c r="J46" s="40"/>
      <c r="K46" s="55"/>
      <c r="M46" s="71" t="s">
        <v>190</v>
      </c>
      <c r="N46" s="72" t="s">
        <v>191</v>
      </c>
      <c r="O46" s="168" t="s">
        <v>192</v>
      </c>
      <c r="P46" s="37"/>
    </row>
    <row r="47" spans="1:17" ht="69.75" customHeight="1">
      <c r="A47" s="719"/>
      <c r="B47" s="692"/>
      <c r="C47" s="692"/>
      <c r="D47" s="693"/>
      <c r="E47" s="749"/>
      <c r="J47" s="40"/>
      <c r="K47" s="55"/>
      <c r="M47" s="71" t="s">
        <v>183</v>
      </c>
      <c r="N47" s="72" t="s">
        <v>193</v>
      </c>
      <c r="O47" s="168" t="s">
        <v>194</v>
      </c>
      <c r="P47" s="37"/>
    </row>
    <row r="48" spans="1:17" ht="69.75" customHeight="1">
      <c r="A48" s="719"/>
      <c r="B48" s="692"/>
      <c r="C48" s="692"/>
      <c r="D48" s="693"/>
      <c r="E48" s="749"/>
      <c r="J48" s="40"/>
      <c r="K48" s="55"/>
      <c r="M48" s="71" t="s">
        <v>37</v>
      </c>
      <c r="N48" s="72" t="s">
        <v>140</v>
      </c>
      <c r="O48" s="168" t="s">
        <v>141</v>
      </c>
      <c r="P48" s="39" t="s">
        <v>195</v>
      </c>
    </row>
    <row r="49" spans="1:17" ht="69.75" customHeight="1">
      <c r="A49" s="719"/>
      <c r="B49" s="741" t="s">
        <v>196</v>
      </c>
      <c r="C49" s="741" t="s">
        <v>197</v>
      </c>
      <c r="D49" s="693" t="s">
        <v>198</v>
      </c>
      <c r="E49" s="749"/>
      <c r="J49" s="40"/>
      <c r="K49" s="55"/>
      <c r="M49" s="71" t="s">
        <v>37</v>
      </c>
      <c r="N49" s="72" t="s">
        <v>199</v>
      </c>
      <c r="O49" s="168" t="s">
        <v>200</v>
      </c>
      <c r="P49" s="37"/>
    </row>
    <row r="50" spans="1:17" ht="69.75" customHeight="1">
      <c r="A50" s="719"/>
      <c r="B50" s="692"/>
      <c r="C50" s="692"/>
      <c r="D50" s="693"/>
      <c r="E50" s="749"/>
      <c r="J50" s="40"/>
      <c r="K50" s="55"/>
      <c r="M50" s="71" t="s">
        <v>183</v>
      </c>
      <c r="N50" s="72" t="s">
        <v>201</v>
      </c>
      <c r="O50" s="168" t="s">
        <v>202</v>
      </c>
      <c r="P50" s="37"/>
    </row>
    <row r="51" spans="1:17" ht="69.75" customHeight="1">
      <c r="A51" s="719"/>
      <c r="B51" s="692"/>
      <c r="C51" s="692"/>
      <c r="D51" s="693"/>
      <c r="E51" s="749"/>
      <c r="J51" s="40"/>
      <c r="K51" s="55"/>
      <c r="M51" s="71" t="s">
        <v>183</v>
      </c>
      <c r="N51" s="72" t="s">
        <v>203</v>
      </c>
      <c r="O51" s="168" t="s">
        <v>204</v>
      </c>
      <c r="P51" s="37"/>
    </row>
    <row r="52" spans="1:17" ht="69.75" customHeight="1" thickBot="1">
      <c r="A52" s="702"/>
      <c r="B52" s="704"/>
      <c r="C52" s="704"/>
      <c r="D52" s="703"/>
      <c r="E52" s="690"/>
      <c r="F52" s="46">
        <v>10</v>
      </c>
      <c r="G52" s="57"/>
      <c r="H52" s="46"/>
      <c r="I52" s="46"/>
      <c r="J52" s="66"/>
      <c r="K52" s="73"/>
      <c r="L52" s="46"/>
      <c r="M52" s="74" t="s">
        <v>37</v>
      </c>
      <c r="N52" s="75" t="s">
        <v>140</v>
      </c>
      <c r="O52" s="174" t="s">
        <v>141</v>
      </c>
      <c r="P52" s="39" t="s">
        <v>205</v>
      </c>
      <c r="Q52" s="11"/>
    </row>
    <row r="53" spans="1:17" ht="69.75" customHeight="1">
      <c r="A53" s="720" t="s">
        <v>206</v>
      </c>
      <c r="B53" s="76" t="s">
        <v>207</v>
      </c>
      <c r="C53" s="76" t="s">
        <v>208</v>
      </c>
      <c r="D53" s="170" t="s">
        <v>209</v>
      </c>
      <c r="E53" s="750">
        <v>7.0000000000000007E-2</v>
      </c>
      <c r="F53" s="11">
        <v>5</v>
      </c>
      <c r="G53" s="12">
        <v>0.01</v>
      </c>
      <c r="H53" s="11" t="s">
        <v>210</v>
      </c>
      <c r="I53" s="11" t="s">
        <v>211</v>
      </c>
      <c r="J53" s="40"/>
      <c r="L53" s="54"/>
      <c r="M53" s="77"/>
      <c r="N53" s="76"/>
      <c r="O53" s="168"/>
      <c r="P53" s="37"/>
    </row>
    <row r="54" spans="1:17" ht="69.75" customHeight="1">
      <c r="A54" s="721"/>
      <c r="B54" s="740" t="s">
        <v>212</v>
      </c>
      <c r="C54" s="740" t="s">
        <v>213</v>
      </c>
      <c r="D54" s="693" t="s">
        <v>214</v>
      </c>
      <c r="E54" s="751"/>
      <c r="J54" s="697"/>
      <c r="K54" s="692"/>
      <c r="L54" s="696"/>
      <c r="M54" s="77" t="s">
        <v>146</v>
      </c>
      <c r="N54" s="76" t="s">
        <v>147</v>
      </c>
      <c r="O54" s="168" t="s">
        <v>148</v>
      </c>
      <c r="P54" s="759" t="s">
        <v>215</v>
      </c>
    </row>
    <row r="55" spans="1:17" ht="69.75" customHeight="1">
      <c r="A55" s="694"/>
      <c r="B55" s="692"/>
      <c r="C55" s="692"/>
      <c r="D55" s="693"/>
      <c r="E55" s="689"/>
      <c r="F55" s="11">
        <v>1</v>
      </c>
      <c r="H55" s="11" t="s">
        <v>216</v>
      </c>
      <c r="I55" s="11" t="s">
        <v>217</v>
      </c>
      <c r="J55" s="697"/>
      <c r="K55" s="692"/>
      <c r="L55" s="696"/>
      <c r="M55" s="77" t="s">
        <v>146</v>
      </c>
      <c r="N55" s="76" t="s">
        <v>150</v>
      </c>
      <c r="O55" s="168" t="s">
        <v>151</v>
      </c>
      <c r="P55" s="759"/>
    </row>
    <row r="56" spans="1:17" ht="69.75" customHeight="1">
      <c r="A56" s="694"/>
      <c r="B56" s="76" t="s">
        <v>218</v>
      </c>
      <c r="C56" s="76" t="s">
        <v>219</v>
      </c>
      <c r="D56" s="170" t="s">
        <v>220</v>
      </c>
      <c r="E56" s="689"/>
      <c r="F56" s="11">
        <v>2</v>
      </c>
      <c r="J56" s="40"/>
      <c r="L56" s="54"/>
      <c r="M56" s="77"/>
      <c r="N56" s="76"/>
      <c r="O56" s="168"/>
      <c r="P56" s="37"/>
    </row>
    <row r="57" spans="1:17" ht="69.75" customHeight="1" thickBot="1">
      <c r="A57" s="702"/>
      <c r="B57" s="76" t="s">
        <v>221</v>
      </c>
      <c r="C57" s="76" t="s">
        <v>222</v>
      </c>
      <c r="D57" s="170" t="s">
        <v>223</v>
      </c>
      <c r="E57" s="690"/>
      <c r="F57" s="11">
        <v>1</v>
      </c>
      <c r="J57" s="40"/>
      <c r="L57" s="54"/>
      <c r="M57" s="78"/>
      <c r="N57" s="76"/>
      <c r="O57" s="168"/>
      <c r="P57" s="37"/>
    </row>
    <row r="58" spans="1:17" ht="69.75" customHeight="1">
      <c r="A58" s="722" t="s">
        <v>224</v>
      </c>
      <c r="B58" s="761" t="s">
        <v>225</v>
      </c>
      <c r="C58" s="761" t="s">
        <v>226</v>
      </c>
      <c r="D58" s="729" t="s">
        <v>227</v>
      </c>
      <c r="E58" s="762">
        <v>0.15</v>
      </c>
      <c r="F58" s="33">
        <v>7</v>
      </c>
      <c r="G58" s="49">
        <v>0.03</v>
      </c>
      <c r="H58" s="33" t="s">
        <v>228</v>
      </c>
      <c r="I58" s="33"/>
      <c r="J58" s="742"/>
      <c r="K58" s="743"/>
      <c r="L58" s="764"/>
      <c r="M58" s="79" t="s">
        <v>37</v>
      </c>
      <c r="N58" s="80" t="s">
        <v>229</v>
      </c>
      <c r="O58" s="173" t="s">
        <v>230</v>
      </c>
      <c r="P58" s="39" t="s">
        <v>231</v>
      </c>
      <c r="Q58" s="11"/>
    </row>
    <row r="59" spans="1:17" ht="69.75" customHeight="1">
      <c r="A59" s="723"/>
      <c r="B59" s="752"/>
      <c r="C59" s="752"/>
      <c r="D59" s="693"/>
      <c r="E59" s="763"/>
      <c r="J59" s="697"/>
      <c r="K59" s="692"/>
      <c r="L59" s="698"/>
      <c r="M59" s="81" t="s">
        <v>51</v>
      </c>
      <c r="N59" s="82" t="s">
        <v>52</v>
      </c>
      <c r="O59" s="168" t="s">
        <v>53</v>
      </c>
      <c r="P59" s="39" t="s">
        <v>232</v>
      </c>
      <c r="Q59" s="11"/>
    </row>
    <row r="60" spans="1:17" ht="69.75" customHeight="1">
      <c r="A60" s="723"/>
      <c r="B60" s="692"/>
      <c r="C60" s="692"/>
      <c r="D60" s="693"/>
      <c r="E60" s="763"/>
      <c r="J60" s="697"/>
      <c r="K60" s="692"/>
      <c r="L60" s="698"/>
      <c r="M60" s="81" t="s">
        <v>37</v>
      </c>
      <c r="N60" s="82" t="s">
        <v>140</v>
      </c>
      <c r="O60" s="168" t="s">
        <v>141</v>
      </c>
      <c r="P60" s="39" t="s">
        <v>233</v>
      </c>
      <c r="Q60" s="11"/>
    </row>
    <row r="61" spans="1:17" ht="69.75" customHeight="1">
      <c r="A61" s="694"/>
      <c r="B61" s="752" t="s">
        <v>234</v>
      </c>
      <c r="C61" s="752" t="s">
        <v>235</v>
      </c>
      <c r="D61" s="693" t="s">
        <v>236</v>
      </c>
      <c r="E61" s="689"/>
      <c r="F61" s="11">
        <v>1</v>
      </c>
      <c r="J61" s="697"/>
      <c r="K61" s="692"/>
      <c r="L61" s="698"/>
      <c r="M61" s="81" t="s">
        <v>37</v>
      </c>
      <c r="N61" s="82" t="s">
        <v>229</v>
      </c>
      <c r="O61" s="168" t="s">
        <v>230</v>
      </c>
      <c r="P61" s="39" t="s">
        <v>237</v>
      </c>
      <c r="Q61" s="11"/>
    </row>
    <row r="62" spans="1:17" ht="69.75" customHeight="1">
      <c r="A62" s="694"/>
      <c r="B62" s="692"/>
      <c r="C62" s="692"/>
      <c r="D62" s="693"/>
      <c r="E62" s="689"/>
      <c r="J62" s="697"/>
      <c r="K62" s="692"/>
      <c r="L62" s="698"/>
      <c r="M62" s="81" t="s">
        <v>51</v>
      </c>
      <c r="N62" s="82" t="s">
        <v>238</v>
      </c>
      <c r="O62" s="168" t="s">
        <v>239</v>
      </c>
      <c r="P62" s="39" t="s">
        <v>240</v>
      </c>
      <c r="Q62" s="11"/>
    </row>
    <row r="63" spans="1:17" ht="69.75" customHeight="1">
      <c r="A63" s="694"/>
      <c r="B63" s="752" t="s">
        <v>241</v>
      </c>
      <c r="C63" s="752" t="s">
        <v>242</v>
      </c>
      <c r="D63" s="693" t="s">
        <v>243</v>
      </c>
      <c r="E63" s="689"/>
      <c r="F63" s="11">
        <v>4</v>
      </c>
      <c r="G63" s="12">
        <v>0.01</v>
      </c>
      <c r="H63" s="11" t="s">
        <v>244</v>
      </c>
      <c r="I63" s="11" t="s">
        <v>245</v>
      </c>
      <c r="J63" s="697"/>
      <c r="K63" s="692"/>
      <c r="L63" s="698"/>
      <c r="M63" s="81" t="s">
        <v>178</v>
      </c>
      <c r="N63" s="82" t="s">
        <v>246</v>
      </c>
      <c r="O63" s="168" t="s">
        <v>247</v>
      </c>
      <c r="P63" s="37"/>
    </row>
    <row r="64" spans="1:17" ht="69.75" customHeight="1">
      <c r="A64" s="694"/>
      <c r="B64" s="692"/>
      <c r="C64" s="692"/>
      <c r="D64" s="693"/>
      <c r="E64" s="689"/>
      <c r="J64" s="697"/>
      <c r="K64" s="692"/>
      <c r="L64" s="698"/>
      <c r="M64" s="81" t="s">
        <v>51</v>
      </c>
      <c r="N64" s="83" t="s">
        <v>248</v>
      </c>
      <c r="O64" s="168" t="s">
        <v>249</v>
      </c>
      <c r="P64" s="37"/>
    </row>
    <row r="65" spans="1:17" ht="69.75" customHeight="1">
      <c r="A65" s="694"/>
      <c r="B65" s="692"/>
      <c r="C65" s="692"/>
      <c r="D65" s="693"/>
      <c r="E65" s="689"/>
      <c r="J65" s="697"/>
      <c r="K65" s="692"/>
      <c r="L65" s="698"/>
      <c r="M65" s="81" t="s">
        <v>51</v>
      </c>
      <c r="N65" s="82" t="s">
        <v>238</v>
      </c>
      <c r="O65" s="168" t="s">
        <v>239</v>
      </c>
      <c r="P65" s="39" t="s">
        <v>250</v>
      </c>
    </row>
    <row r="66" spans="1:17" ht="69.75" customHeight="1">
      <c r="A66" s="694"/>
      <c r="B66" s="692"/>
      <c r="C66" s="692"/>
      <c r="D66" s="693"/>
      <c r="E66" s="689"/>
      <c r="J66" s="697"/>
      <c r="K66" s="692"/>
      <c r="L66" s="698"/>
      <c r="M66" s="81" t="s">
        <v>51</v>
      </c>
      <c r="N66" s="83" t="s">
        <v>251</v>
      </c>
      <c r="O66" s="168" t="s">
        <v>252</v>
      </c>
      <c r="P66" s="37"/>
    </row>
    <row r="67" spans="1:17" ht="69.75" customHeight="1">
      <c r="A67" s="694"/>
      <c r="B67" s="760" t="s">
        <v>253</v>
      </c>
      <c r="C67" s="752" t="s">
        <v>254</v>
      </c>
      <c r="D67" s="693" t="s">
        <v>255</v>
      </c>
      <c r="E67" s="689"/>
      <c r="F67" s="11">
        <v>1</v>
      </c>
      <c r="J67" s="697"/>
      <c r="K67" s="692"/>
      <c r="L67" s="698"/>
      <c r="M67" s="81" t="s">
        <v>37</v>
      </c>
      <c r="N67" s="82" t="s">
        <v>256</v>
      </c>
      <c r="O67" s="168" t="s">
        <v>257</v>
      </c>
      <c r="P67" s="37"/>
      <c r="Q67" s="11"/>
    </row>
    <row r="68" spans="1:17" ht="69.75" customHeight="1">
      <c r="A68" s="694"/>
      <c r="B68" s="760"/>
      <c r="C68" s="752"/>
      <c r="D68" s="693"/>
      <c r="E68" s="689"/>
      <c r="J68" s="697"/>
      <c r="K68" s="692"/>
      <c r="L68" s="698"/>
      <c r="M68" s="81" t="s">
        <v>107</v>
      </c>
      <c r="N68" s="82" t="s">
        <v>258</v>
      </c>
      <c r="O68" s="168" t="s">
        <v>259</v>
      </c>
      <c r="P68" s="37"/>
      <c r="Q68" s="11"/>
    </row>
    <row r="69" spans="1:17" ht="69.75" customHeight="1">
      <c r="A69" s="694"/>
      <c r="B69" s="760"/>
      <c r="C69" s="752"/>
      <c r="D69" s="693"/>
      <c r="E69" s="689"/>
      <c r="J69" s="697"/>
      <c r="K69" s="692"/>
      <c r="L69" s="698"/>
      <c r="M69" s="81" t="s">
        <v>107</v>
      </c>
      <c r="N69" s="82" t="s">
        <v>260</v>
      </c>
      <c r="O69" s="168" t="s">
        <v>261</v>
      </c>
      <c r="P69" s="37"/>
      <c r="Q69" s="11"/>
    </row>
    <row r="70" spans="1:17" ht="69.75" customHeight="1">
      <c r="A70" s="694"/>
      <c r="B70" s="760"/>
      <c r="C70" s="752"/>
      <c r="D70" s="693"/>
      <c r="E70" s="689"/>
      <c r="J70" s="697"/>
      <c r="K70" s="692"/>
      <c r="L70" s="698"/>
      <c r="M70" s="81" t="s">
        <v>107</v>
      </c>
      <c r="N70" s="82" t="s">
        <v>262</v>
      </c>
      <c r="O70" s="168" t="s">
        <v>263</v>
      </c>
      <c r="P70" s="37"/>
      <c r="Q70" s="11"/>
    </row>
    <row r="71" spans="1:17" ht="69.75" customHeight="1">
      <c r="A71" s="694"/>
      <c r="B71" s="692"/>
      <c r="C71" s="692"/>
      <c r="D71" s="693"/>
      <c r="E71" s="689"/>
      <c r="J71" s="697"/>
      <c r="K71" s="692"/>
      <c r="L71" s="698"/>
      <c r="M71" s="81" t="s">
        <v>178</v>
      </c>
      <c r="N71" s="83" t="s">
        <v>264</v>
      </c>
      <c r="O71" s="168" t="s">
        <v>265</v>
      </c>
      <c r="P71" s="39" t="s">
        <v>266</v>
      </c>
    </row>
    <row r="72" spans="1:17" ht="69.75" customHeight="1" thickBot="1">
      <c r="A72" s="702"/>
      <c r="B72" s="84" t="s">
        <v>267</v>
      </c>
      <c r="C72" s="85" t="s">
        <v>268</v>
      </c>
      <c r="D72" s="171" t="s">
        <v>269</v>
      </c>
      <c r="E72" s="690"/>
      <c r="F72" s="46">
        <v>1</v>
      </c>
      <c r="G72" s="57"/>
      <c r="H72" s="46"/>
      <c r="I72" s="46"/>
      <c r="J72" s="42"/>
      <c r="K72" s="46"/>
      <c r="L72" s="86"/>
      <c r="M72" s="87" t="s">
        <v>37</v>
      </c>
      <c r="N72" s="84" t="s">
        <v>229</v>
      </c>
      <c r="O72" s="174" t="s">
        <v>230</v>
      </c>
      <c r="P72" s="39" t="s">
        <v>270</v>
      </c>
    </row>
    <row r="73" spans="1:17" ht="69.75" customHeight="1">
      <c r="A73" s="724" t="s">
        <v>271</v>
      </c>
      <c r="B73" s="88" t="s">
        <v>272</v>
      </c>
      <c r="C73" s="88" t="s">
        <v>273</v>
      </c>
      <c r="D73" s="169" t="s">
        <v>274</v>
      </c>
      <c r="E73" s="705">
        <v>0.06</v>
      </c>
      <c r="F73" s="11">
        <v>5</v>
      </c>
      <c r="G73" s="12">
        <v>0.01</v>
      </c>
      <c r="H73" s="11" t="s">
        <v>275</v>
      </c>
      <c r="I73" s="11" t="s">
        <v>276</v>
      </c>
      <c r="J73" s="68"/>
      <c r="K73" s="33"/>
      <c r="L73" s="89"/>
      <c r="M73" s="90" t="s">
        <v>37</v>
      </c>
      <c r="N73" s="91" t="s">
        <v>229</v>
      </c>
      <c r="O73" s="168" t="s">
        <v>230</v>
      </c>
      <c r="P73" s="39" t="s">
        <v>277</v>
      </c>
    </row>
    <row r="74" spans="1:17" ht="69.75" customHeight="1">
      <c r="A74" s="694"/>
      <c r="B74" s="91" t="s">
        <v>278</v>
      </c>
      <c r="C74" s="91" t="s">
        <v>279</v>
      </c>
      <c r="D74" s="170" t="s">
        <v>280</v>
      </c>
      <c r="E74" s="689"/>
      <c r="F74" s="11">
        <v>1</v>
      </c>
      <c r="G74" s="12">
        <v>0.01</v>
      </c>
      <c r="J74" s="40"/>
      <c r="L74" s="92"/>
      <c r="M74" s="93"/>
      <c r="N74" s="91"/>
      <c r="O74" s="168"/>
      <c r="P74" s="37"/>
    </row>
    <row r="75" spans="1:17" ht="69.75" customHeight="1">
      <c r="A75" s="694"/>
      <c r="B75" s="699" t="s">
        <v>281</v>
      </c>
      <c r="C75" s="699" t="s">
        <v>282</v>
      </c>
      <c r="D75" s="693" t="s">
        <v>283</v>
      </c>
      <c r="E75" s="689"/>
      <c r="F75" s="11">
        <v>1</v>
      </c>
      <c r="H75" s="11" t="s">
        <v>284</v>
      </c>
      <c r="J75" s="694"/>
      <c r="K75" s="692"/>
      <c r="L75" s="698"/>
      <c r="M75" s="93" t="s">
        <v>271</v>
      </c>
      <c r="N75" s="91" t="s">
        <v>285</v>
      </c>
      <c r="O75" s="168" t="s">
        <v>286</v>
      </c>
      <c r="P75" s="37"/>
    </row>
    <row r="76" spans="1:17" ht="69.75" customHeight="1">
      <c r="A76" s="694"/>
      <c r="B76" s="692"/>
      <c r="C76" s="692"/>
      <c r="D76" s="693"/>
      <c r="E76" s="689"/>
      <c r="J76" s="694"/>
      <c r="K76" s="692"/>
      <c r="L76" s="698"/>
      <c r="M76" s="93" t="s">
        <v>271</v>
      </c>
      <c r="N76" s="91" t="s">
        <v>287</v>
      </c>
      <c r="O76" s="168" t="s">
        <v>288</v>
      </c>
      <c r="P76" s="37"/>
    </row>
    <row r="77" spans="1:17" ht="69.75" customHeight="1">
      <c r="A77" s="694"/>
      <c r="B77" s="692"/>
      <c r="C77" s="692"/>
      <c r="D77" s="693"/>
      <c r="E77" s="689"/>
      <c r="J77" s="694"/>
      <c r="K77" s="692"/>
      <c r="L77" s="698"/>
      <c r="M77" s="93" t="s">
        <v>271</v>
      </c>
      <c r="N77" s="91" t="s">
        <v>289</v>
      </c>
      <c r="O77" s="168" t="s">
        <v>290</v>
      </c>
      <c r="P77" s="37"/>
    </row>
    <row r="78" spans="1:17" ht="69.75" customHeight="1">
      <c r="A78" s="694"/>
      <c r="B78" s="91" t="s">
        <v>291</v>
      </c>
      <c r="C78" s="91" t="s">
        <v>292</v>
      </c>
      <c r="D78" s="170" t="s">
        <v>293</v>
      </c>
      <c r="E78" s="689"/>
      <c r="F78" s="11">
        <v>1</v>
      </c>
      <c r="G78" s="12">
        <v>0.01</v>
      </c>
      <c r="J78" s="40"/>
      <c r="L78" s="92"/>
      <c r="M78" s="93" t="s">
        <v>190</v>
      </c>
      <c r="N78" s="91" t="s">
        <v>294</v>
      </c>
      <c r="O78" s="168" t="s">
        <v>295</v>
      </c>
      <c r="P78" s="37"/>
    </row>
    <row r="79" spans="1:17" ht="69.75" customHeight="1" thickBot="1">
      <c r="A79" s="702"/>
      <c r="B79" s="91" t="s">
        <v>296</v>
      </c>
      <c r="C79" s="91" t="s">
        <v>297</v>
      </c>
      <c r="D79" s="170" t="s">
        <v>298</v>
      </c>
      <c r="E79" s="690"/>
      <c r="F79" s="11">
        <v>2</v>
      </c>
      <c r="J79" s="41"/>
      <c r="L79" s="92"/>
      <c r="M79" s="94" t="s">
        <v>37</v>
      </c>
      <c r="N79" s="91" t="s">
        <v>229</v>
      </c>
      <c r="O79" s="168" t="s">
        <v>230</v>
      </c>
      <c r="P79" s="39" t="s">
        <v>299</v>
      </c>
    </row>
    <row r="80" spans="1:17" ht="69.75" customHeight="1">
      <c r="A80" s="725" t="s">
        <v>300</v>
      </c>
      <c r="B80" s="95" t="s">
        <v>301</v>
      </c>
      <c r="C80" s="95" t="s">
        <v>302</v>
      </c>
      <c r="D80" s="169" t="s">
        <v>303</v>
      </c>
      <c r="E80" s="706">
        <v>0.13</v>
      </c>
      <c r="F80" s="33">
        <v>2</v>
      </c>
      <c r="G80" s="49"/>
      <c r="H80" s="33"/>
      <c r="I80" s="33"/>
      <c r="J80" s="68"/>
      <c r="K80" s="33"/>
      <c r="L80" s="48"/>
      <c r="M80" s="96" t="s">
        <v>37</v>
      </c>
      <c r="N80" s="95" t="s">
        <v>140</v>
      </c>
      <c r="O80" s="173" t="s">
        <v>141</v>
      </c>
      <c r="P80" s="39" t="s">
        <v>304</v>
      </c>
    </row>
    <row r="81" spans="1:17" ht="69.75" customHeight="1">
      <c r="A81" s="694"/>
      <c r="B81" s="97" t="s">
        <v>305</v>
      </c>
      <c r="C81" s="97" t="s">
        <v>306</v>
      </c>
      <c r="D81" s="170" t="s">
        <v>307</v>
      </c>
      <c r="E81" s="689"/>
      <c r="F81" s="11">
        <v>2</v>
      </c>
      <c r="G81" s="12">
        <v>0.01</v>
      </c>
      <c r="J81" s="41"/>
      <c r="L81" s="54"/>
      <c r="M81" s="98"/>
      <c r="N81" s="97"/>
      <c r="O81" s="168"/>
      <c r="P81" s="37"/>
    </row>
    <row r="82" spans="1:17" ht="69.75" customHeight="1">
      <c r="A82" s="694"/>
      <c r="B82" s="97" t="s">
        <v>308</v>
      </c>
      <c r="C82" s="97" t="s">
        <v>309</v>
      </c>
      <c r="D82" s="170" t="s">
        <v>310</v>
      </c>
      <c r="E82" s="689"/>
      <c r="F82" s="11">
        <v>3</v>
      </c>
      <c r="J82" s="41"/>
      <c r="L82" s="54"/>
      <c r="M82" s="98"/>
      <c r="N82" s="97"/>
      <c r="O82" s="168"/>
      <c r="P82" s="37"/>
    </row>
    <row r="83" spans="1:17" ht="69.75" customHeight="1">
      <c r="A83" s="694"/>
      <c r="B83" s="691" t="s">
        <v>311</v>
      </c>
      <c r="C83" s="691" t="s">
        <v>312</v>
      </c>
      <c r="D83" s="693" t="s">
        <v>313</v>
      </c>
      <c r="E83" s="689"/>
      <c r="F83" s="11">
        <v>4</v>
      </c>
      <c r="G83" s="12">
        <v>0.01</v>
      </c>
      <c r="J83" s="694"/>
      <c r="K83" s="695"/>
      <c r="L83" s="696"/>
      <c r="M83" s="98" t="s">
        <v>314</v>
      </c>
      <c r="N83" s="97" t="s">
        <v>315</v>
      </c>
      <c r="O83" s="168" t="s">
        <v>316</v>
      </c>
      <c r="P83" s="37"/>
    </row>
    <row r="84" spans="1:17" ht="69.75" customHeight="1">
      <c r="A84" s="694"/>
      <c r="B84" s="692"/>
      <c r="C84" s="692"/>
      <c r="D84" s="693"/>
      <c r="E84" s="689"/>
      <c r="J84" s="694"/>
      <c r="K84" s="692"/>
      <c r="L84" s="696"/>
      <c r="M84" s="98" t="s">
        <v>314</v>
      </c>
      <c r="N84" s="97" t="s">
        <v>317</v>
      </c>
      <c r="O84" s="168" t="s">
        <v>318</v>
      </c>
      <c r="P84" s="37"/>
    </row>
    <row r="85" spans="1:17" ht="69.75" customHeight="1">
      <c r="A85" s="694"/>
      <c r="B85" s="692"/>
      <c r="C85" s="692"/>
      <c r="D85" s="693"/>
      <c r="E85" s="689"/>
      <c r="J85" s="694"/>
      <c r="K85" s="692"/>
      <c r="L85" s="696"/>
      <c r="M85" s="98" t="s">
        <v>314</v>
      </c>
      <c r="N85" s="97" t="s">
        <v>319</v>
      </c>
      <c r="O85" s="168" t="s">
        <v>320</v>
      </c>
      <c r="P85" s="37"/>
    </row>
    <row r="86" spans="1:17" ht="69.75" customHeight="1">
      <c r="A86" s="694"/>
      <c r="B86" s="692"/>
      <c r="C86" s="692"/>
      <c r="D86" s="693"/>
      <c r="E86" s="689"/>
      <c r="J86" s="694"/>
      <c r="K86" s="692"/>
      <c r="L86" s="696"/>
      <c r="M86" s="98" t="s">
        <v>178</v>
      </c>
      <c r="N86" s="97" t="s">
        <v>321</v>
      </c>
      <c r="O86" s="168" t="s">
        <v>322</v>
      </c>
      <c r="P86" s="37"/>
    </row>
    <row r="87" spans="1:17" ht="69.75" customHeight="1">
      <c r="A87" s="694"/>
      <c r="B87" s="691" t="s">
        <v>323</v>
      </c>
      <c r="C87" s="691" t="s">
        <v>324</v>
      </c>
      <c r="D87" s="693" t="s">
        <v>325</v>
      </c>
      <c r="E87" s="689"/>
      <c r="J87" s="694"/>
      <c r="K87" s="695"/>
      <c r="L87" s="696"/>
      <c r="M87" s="98" t="s">
        <v>178</v>
      </c>
      <c r="N87" s="97" t="s">
        <v>326</v>
      </c>
      <c r="O87" s="168" t="s">
        <v>327</v>
      </c>
      <c r="P87" s="37"/>
    </row>
    <row r="88" spans="1:17" ht="69.75" customHeight="1" thickBot="1">
      <c r="A88" s="702"/>
      <c r="B88" s="704"/>
      <c r="C88" s="704"/>
      <c r="D88" s="703"/>
      <c r="E88" s="690"/>
      <c r="F88" s="46">
        <v>2</v>
      </c>
      <c r="G88" s="57"/>
      <c r="H88" s="46"/>
      <c r="I88" s="46"/>
      <c r="J88" s="702"/>
      <c r="K88" s="701"/>
      <c r="L88" s="700"/>
      <c r="M88" s="99" t="s">
        <v>314</v>
      </c>
      <c r="N88" s="100" t="s">
        <v>328</v>
      </c>
      <c r="O88" s="174" t="s">
        <v>329</v>
      </c>
      <c r="P88" s="37"/>
    </row>
    <row r="89" spans="1:17" ht="69.75" customHeight="1">
      <c r="A89" s="717" t="s">
        <v>330</v>
      </c>
      <c r="B89" s="101" t="s">
        <v>331</v>
      </c>
      <c r="C89" s="101" t="s">
        <v>332</v>
      </c>
      <c r="D89" s="170" t="s">
        <v>333</v>
      </c>
      <c r="E89" s="688">
        <v>0.08</v>
      </c>
      <c r="F89" s="11">
        <v>3</v>
      </c>
      <c r="J89" s="40"/>
      <c r="L89" s="54"/>
      <c r="M89" s="102"/>
      <c r="N89" s="101"/>
      <c r="O89" s="168"/>
      <c r="P89" s="37"/>
    </row>
    <row r="90" spans="1:17" ht="69.75" customHeight="1">
      <c r="A90" s="694"/>
      <c r="B90" s="101" t="s">
        <v>334</v>
      </c>
      <c r="C90" s="101" t="s">
        <v>335</v>
      </c>
      <c r="D90" s="170" t="s">
        <v>336</v>
      </c>
      <c r="E90" s="689"/>
      <c r="F90" s="11">
        <v>2</v>
      </c>
      <c r="J90" s="40"/>
      <c r="K90" s="55"/>
      <c r="L90" s="54"/>
      <c r="M90" s="103" t="s">
        <v>82</v>
      </c>
      <c r="N90" s="101" t="s">
        <v>135</v>
      </c>
      <c r="O90" s="168" t="s">
        <v>136</v>
      </c>
      <c r="P90" s="37"/>
    </row>
    <row r="91" spans="1:17" ht="69.75" customHeight="1">
      <c r="A91" s="694"/>
      <c r="B91" s="726" t="s">
        <v>337</v>
      </c>
      <c r="C91" s="726" t="s">
        <v>338</v>
      </c>
      <c r="D91" s="693" t="s">
        <v>339</v>
      </c>
      <c r="E91" s="689"/>
      <c r="J91" s="697"/>
      <c r="K91" s="695"/>
      <c r="L91" s="696"/>
      <c r="M91" s="103" t="s">
        <v>37</v>
      </c>
      <c r="N91" s="101" t="s">
        <v>140</v>
      </c>
      <c r="O91" s="168" t="s">
        <v>141</v>
      </c>
      <c r="P91" s="39" t="s">
        <v>340</v>
      </c>
    </row>
    <row r="92" spans="1:17" ht="69.75" customHeight="1">
      <c r="A92" s="694"/>
      <c r="B92" s="692"/>
      <c r="C92" s="692"/>
      <c r="D92" s="693"/>
      <c r="E92" s="689"/>
      <c r="F92" s="11">
        <v>5</v>
      </c>
      <c r="J92" s="697"/>
      <c r="K92" s="695"/>
      <c r="L92" s="696"/>
      <c r="M92" s="103" t="s">
        <v>107</v>
      </c>
      <c r="N92" s="101" t="s">
        <v>341</v>
      </c>
      <c r="O92" s="168" t="s">
        <v>342</v>
      </c>
      <c r="P92" s="37"/>
    </row>
    <row r="93" spans="1:17" ht="69.75" customHeight="1">
      <c r="A93" s="694"/>
      <c r="B93" s="101" t="s">
        <v>343</v>
      </c>
      <c r="C93" s="101" t="s">
        <v>344</v>
      </c>
      <c r="D93" s="170" t="s">
        <v>345</v>
      </c>
      <c r="E93" s="689"/>
      <c r="F93" s="11">
        <v>1</v>
      </c>
      <c r="J93" s="40"/>
      <c r="K93" s="55"/>
      <c r="L93" s="54"/>
      <c r="M93" s="103"/>
      <c r="N93" s="101"/>
      <c r="O93" s="168"/>
      <c r="P93" s="37"/>
    </row>
    <row r="94" spans="1:17" ht="69.75" customHeight="1" thickBot="1">
      <c r="A94" s="702"/>
      <c r="B94" s="104" t="s">
        <v>346</v>
      </c>
      <c r="C94" s="104" t="s">
        <v>347</v>
      </c>
      <c r="D94" s="171" t="s">
        <v>348</v>
      </c>
      <c r="E94" s="690"/>
      <c r="F94" s="11">
        <v>1</v>
      </c>
      <c r="J94" s="41"/>
      <c r="K94" s="55"/>
      <c r="L94" s="54"/>
      <c r="M94" s="105"/>
      <c r="N94" s="104"/>
      <c r="O94" s="174"/>
      <c r="P94" s="37"/>
    </row>
    <row r="95" spans="1:17" ht="69.75" customHeight="1" thickBot="1">
      <c r="A95" s="106" t="s">
        <v>30</v>
      </c>
      <c r="B95" s="107" t="s">
        <v>349</v>
      </c>
      <c r="C95" s="107" t="s">
        <v>30</v>
      </c>
      <c r="D95" s="172" t="s">
        <v>350</v>
      </c>
      <c r="E95" s="109">
        <v>0.1</v>
      </c>
      <c r="F95" s="110">
        <v>1</v>
      </c>
      <c r="G95" s="111">
        <v>0.1</v>
      </c>
      <c r="H95" s="110"/>
      <c r="I95" s="110" t="s">
        <v>351</v>
      </c>
      <c r="J95" s="112"/>
      <c r="K95" s="110"/>
      <c r="L95" s="108"/>
      <c r="M95" s="106" t="s">
        <v>146</v>
      </c>
      <c r="N95" s="107" t="s">
        <v>352</v>
      </c>
      <c r="O95" s="175" t="s">
        <v>353</v>
      </c>
      <c r="P95" s="43"/>
      <c r="Q95" s="11"/>
    </row>
    <row r="98" spans="17:17">
      <c r="Q98" s="11"/>
    </row>
    <row r="173" spans="24:25">
      <c r="X173" s="11" t="s">
        <v>354</v>
      </c>
      <c r="Y173" s="11" t="s">
        <v>355</v>
      </c>
    </row>
    <row r="174" spans="24:25">
      <c r="X174" s="11" t="s">
        <v>356</v>
      </c>
    </row>
    <row r="175" spans="24:25">
      <c r="X175" s="11" t="s">
        <v>357</v>
      </c>
    </row>
    <row r="176" spans="24:25">
      <c r="X176" s="11" t="s">
        <v>358</v>
      </c>
    </row>
  </sheetData>
  <mergeCells count="130">
    <mergeCell ref="B67:B71"/>
    <mergeCell ref="C63:C66"/>
    <mergeCell ref="C58:C60"/>
    <mergeCell ref="B58:B60"/>
    <mergeCell ref="L61:L62"/>
    <mergeCell ref="K61:K62"/>
    <mergeCell ref="J61:J62"/>
    <mergeCell ref="D61:D62"/>
    <mergeCell ref="C61:C62"/>
    <mergeCell ref="B61:B62"/>
    <mergeCell ref="B63:B66"/>
    <mergeCell ref="L67:L71"/>
    <mergeCell ref="K67:K71"/>
    <mergeCell ref="J67:J71"/>
    <mergeCell ref="D67:D71"/>
    <mergeCell ref="L63:L66"/>
    <mergeCell ref="K63:K66"/>
    <mergeCell ref="J63:J66"/>
    <mergeCell ref="D63:D66"/>
    <mergeCell ref="E58:E72"/>
    <mergeCell ref="L58:L60"/>
    <mergeCell ref="K58:K60"/>
    <mergeCell ref="J58:J60"/>
    <mergeCell ref="D58:D60"/>
    <mergeCell ref="C67:C71"/>
    <mergeCell ref="P2:P3"/>
    <mergeCell ref="L8:L9"/>
    <mergeCell ref="K8:K9"/>
    <mergeCell ref="J8:J9"/>
    <mergeCell ref="D8:D9"/>
    <mergeCell ref="J25:J26"/>
    <mergeCell ref="K25:K26"/>
    <mergeCell ref="L25:L26"/>
    <mergeCell ref="L13:L18"/>
    <mergeCell ref="J13:J18"/>
    <mergeCell ref="K13:K18"/>
    <mergeCell ref="J4:J7"/>
    <mergeCell ref="K4:K7"/>
    <mergeCell ref="L4:L7"/>
    <mergeCell ref="M2:O2"/>
    <mergeCell ref="P54:P55"/>
    <mergeCell ref="C54:C55"/>
    <mergeCell ref="C21:C22"/>
    <mergeCell ref="B54:B55"/>
    <mergeCell ref="D54:D55"/>
    <mergeCell ref="J54:J55"/>
    <mergeCell ref="K54:K55"/>
    <mergeCell ref="L54:L55"/>
    <mergeCell ref="D49:D52"/>
    <mergeCell ref="C49:C52"/>
    <mergeCell ref="B49:B52"/>
    <mergeCell ref="J27:J31"/>
    <mergeCell ref="K27:K31"/>
    <mergeCell ref="L27:L31"/>
    <mergeCell ref="E27:E39"/>
    <mergeCell ref="C32:C33"/>
    <mergeCell ref="B32:B33"/>
    <mergeCell ref="D32:D33"/>
    <mergeCell ref="C40:C48"/>
    <mergeCell ref="D40:D48"/>
    <mergeCell ref="E40:E52"/>
    <mergeCell ref="E53:E57"/>
    <mergeCell ref="B21:B22"/>
    <mergeCell ref="B25:B26"/>
    <mergeCell ref="C25:C26"/>
    <mergeCell ref="D25:D26"/>
    <mergeCell ref="L21:L22"/>
    <mergeCell ref="K21:K22"/>
    <mergeCell ref="J21:J22"/>
    <mergeCell ref="D21:D22"/>
    <mergeCell ref="E19:E26"/>
    <mergeCell ref="B11:B12"/>
    <mergeCell ref="C11:C12"/>
    <mergeCell ref="D11:D12"/>
    <mergeCell ref="J11:J12"/>
    <mergeCell ref="K11:K12"/>
    <mergeCell ref="L11:L12"/>
    <mergeCell ref="C8:C9"/>
    <mergeCell ref="B8:B9"/>
    <mergeCell ref="J2:L2"/>
    <mergeCell ref="H3:I3"/>
    <mergeCell ref="E4:E16"/>
    <mergeCell ref="A4:A16"/>
    <mergeCell ref="A19:A26"/>
    <mergeCell ref="A27:A39"/>
    <mergeCell ref="A2:D2"/>
    <mergeCell ref="B3:C3"/>
    <mergeCell ref="B4:B7"/>
    <mergeCell ref="C4:C7"/>
    <mergeCell ref="D4:D7"/>
    <mergeCell ref="A89:A94"/>
    <mergeCell ref="A40:A52"/>
    <mergeCell ref="A53:A57"/>
    <mergeCell ref="A58:A72"/>
    <mergeCell ref="A73:A79"/>
    <mergeCell ref="A80:A88"/>
    <mergeCell ref="B91:B92"/>
    <mergeCell ref="C91:C92"/>
    <mergeCell ref="D91:D92"/>
    <mergeCell ref="B13:B18"/>
    <mergeCell ref="C13:C18"/>
    <mergeCell ref="D13:D18"/>
    <mergeCell ref="B27:B31"/>
    <mergeCell ref="C27:C31"/>
    <mergeCell ref="D27:D31"/>
    <mergeCell ref="B40:B48"/>
    <mergeCell ref="L75:L77"/>
    <mergeCell ref="K75:K77"/>
    <mergeCell ref="J75:J77"/>
    <mergeCell ref="C75:C77"/>
    <mergeCell ref="D75:D77"/>
    <mergeCell ref="B75:B77"/>
    <mergeCell ref="L87:L88"/>
    <mergeCell ref="K87:K88"/>
    <mergeCell ref="J87:J88"/>
    <mergeCell ref="D87:D88"/>
    <mergeCell ref="C87:C88"/>
    <mergeCell ref="B87:B88"/>
    <mergeCell ref="E73:E79"/>
    <mergeCell ref="E80:E88"/>
    <mergeCell ref="E89:E94"/>
    <mergeCell ref="B83:B86"/>
    <mergeCell ref="C83:C86"/>
    <mergeCell ref="D83:D86"/>
    <mergeCell ref="J83:J86"/>
    <mergeCell ref="K83:K86"/>
    <mergeCell ref="L83:L86"/>
    <mergeCell ref="J91:J92"/>
    <mergeCell ref="K91:K92"/>
    <mergeCell ref="L91:L9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52"/>
  <sheetViews>
    <sheetView zoomScale="70" zoomScaleNormal="70" workbookViewId="0">
      <pane ySplit="3" topLeftCell="A4" activePane="bottomLeft" state="frozen"/>
      <selection pane="bottomLeft" activeCell="AB28" sqref="AB28"/>
      <selection activeCell="AB28" sqref="AB28"/>
    </sheetView>
  </sheetViews>
  <sheetFormatPr defaultColWidth="9.140625" defaultRowHeight="15.75" outlineLevelCol="1"/>
  <cols>
    <col min="1" max="1" width="17.42578125" style="11" customWidth="1"/>
    <col min="2" max="2" width="14.140625" style="11" customWidth="1"/>
    <col min="3" max="3" width="21.7109375" style="11" customWidth="1"/>
    <col min="4" max="5" width="70.140625" style="11" customWidth="1"/>
    <col min="6" max="7" width="10.28515625" style="11" hidden="1" customWidth="1" outlineLevel="1"/>
    <col min="8" max="8" width="14.85546875" style="12" hidden="1" customWidth="1" outlineLevel="1"/>
    <col min="9" max="9" width="18.85546875" style="11" hidden="1" customWidth="1" outlineLevel="1"/>
    <col min="10" max="10" width="30.5703125" style="11" hidden="1" customWidth="1" outlineLevel="1"/>
    <col min="11" max="11" width="17.7109375" style="11" customWidth="1" collapsed="1"/>
    <col min="12" max="13" width="17.7109375" style="11" hidden="1" customWidth="1"/>
    <col min="14" max="14" width="17.42578125" style="11" customWidth="1"/>
    <col min="15" max="15" width="14.140625" style="11" customWidth="1"/>
    <col min="16" max="16" width="70.140625" style="11" customWidth="1"/>
    <col min="17" max="17" width="26.85546875" style="11" customWidth="1"/>
    <col min="18" max="18" width="7.140625" style="13" customWidth="1"/>
    <col min="19" max="19" width="25.7109375" style="11" customWidth="1"/>
    <col min="20" max="20" width="20.5703125" style="11" customWidth="1"/>
    <col min="21" max="21" width="38.42578125" style="11" customWidth="1"/>
    <col min="22" max="22" width="37" style="11" customWidth="1"/>
    <col min="23" max="23" width="12" style="11" bestFit="1" customWidth="1"/>
    <col min="24" max="24" width="6.28515625" style="11" customWidth="1"/>
    <col min="25" max="25" width="30.28515625" style="11" bestFit="1" customWidth="1"/>
    <col min="26" max="27" width="14.42578125" style="11" customWidth="1"/>
    <col min="28" max="28" width="31.140625" style="11" customWidth="1"/>
    <col min="29" max="29" width="12.42578125" style="11" bestFit="1" customWidth="1"/>
    <col min="30" max="30" width="9.140625" style="11"/>
    <col min="31" max="31" width="46" style="11" bestFit="1" customWidth="1"/>
    <col min="32" max="16384" width="9.140625" style="14"/>
  </cols>
  <sheetData>
    <row r="1" spans="1:31" ht="13.5" customHeight="1" thickBot="1"/>
    <row r="2" spans="1:31" s="19" customFormat="1" ht="33.75" customHeight="1" thickBot="1">
      <c r="A2" s="711" t="s">
        <v>21</v>
      </c>
      <c r="B2" s="712"/>
      <c r="C2" s="712"/>
      <c r="D2" s="712"/>
      <c r="E2" s="712"/>
      <c r="F2" s="15"/>
      <c r="G2" s="15"/>
      <c r="H2" s="16"/>
      <c r="I2" s="15"/>
      <c r="J2" s="15"/>
      <c r="K2" s="731" t="s">
        <v>22</v>
      </c>
      <c r="L2" s="732"/>
      <c r="M2" s="733"/>
      <c r="N2" s="756" t="s">
        <v>23</v>
      </c>
      <c r="O2" s="757"/>
      <c r="P2" s="758"/>
      <c r="Q2" s="753" t="s">
        <v>24</v>
      </c>
      <c r="R2" s="17"/>
      <c r="S2" s="18"/>
      <c r="T2" s="18"/>
      <c r="U2" s="18"/>
      <c r="V2" s="18"/>
      <c r="W2" s="18"/>
      <c r="X2" s="18"/>
      <c r="Y2" s="18"/>
      <c r="Z2" s="18"/>
      <c r="AA2" s="18"/>
      <c r="AB2" s="18"/>
      <c r="AC2" s="18"/>
      <c r="AD2" s="18"/>
      <c r="AE2" s="18"/>
    </row>
    <row r="3" spans="1:31" s="19" customFormat="1" ht="38.25" customHeight="1" thickBot="1">
      <c r="A3" s="20" t="s">
        <v>25</v>
      </c>
      <c r="B3" s="713" t="s">
        <v>26</v>
      </c>
      <c r="C3" s="714"/>
      <c r="D3" s="21" t="s">
        <v>27</v>
      </c>
      <c r="E3" s="21" t="s">
        <v>359</v>
      </c>
      <c r="F3" s="22" t="s">
        <v>28</v>
      </c>
      <c r="G3" s="23" t="s">
        <v>29</v>
      </c>
      <c r="H3" s="24" t="s">
        <v>30</v>
      </c>
      <c r="I3" s="734" t="s">
        <v>31</v>
      </c>
      <c r="J3" s="735"/>
      <c r="K3" s="25" t="s">
        <v>5</v>
      </c>
      <c r="L3" s="26" t="s">
        <v>10</v>
      </c>
      <c r="M3" s="27" t="s">
        <v>15</v>
      </c>
      <c r="N3" s="28" t="s">
        <v>25</v>
      </c>
      <c r="O3" s="29" t="s">
        <v>26</v>
      </c>
      <c r="P3" s="30" t="s">
        <v>32</v>
      </c>
      <c r="Q3" s="754"/>
      <c r="R3" s="17"/>
      <c r="S3" s="18"/>
      <c r="T3" s="18"/>
      <c r="U3" s="18"/>
      <c r="V3" s="18"/>
      <c r="W3" s="18"/>
      <c r="X3" s="18"/>
      <c r="Y3" s="18"/>
      <c r="Z3" s="18"/>
      <c r="AA3" s="18"/>
      <c r="AB3" s="18"/>
      <c r="AC3" s="18"/>
      <c r="AD3" s="18"/>
      <c r="AE3" s="18"/>
    </row>
    <row r="4" spans="1:31" ht="69.75" customHeight="1">
      <c r="A4" s="765" t="s">
        <v>33</v>
      </c>
      <c r="B4" s="770" t="s">
        <v>34</v>
      </c>
      <c r="C4" s="770" t="s">
        <v>35</v>
      </c>
      <c r="D4" s="776" t="s">
        <v>36</v>
      </c>
      <c r="E4" s="771" t="s">
        <v>360</v>
      </c>
      <c r="F4" s="736">
        <v>0.11</v>
      </c>
      <c r="G4" s="11">
        <v>4</v>
      </c>
      <c r="K4" s="742"/>
      <c r="L4" s="743"/>
      <c r="M4" s="743"/>
      <c r="N4" s="31" t="s">
        <v>37</v>
      </c>
      <c r="O4" s="32" t="s">
        <v>38</v>
      </c>
      <c r="P4" s="173" t="s">
        <v>39</v>
      </c>
      <c r="Q4" s="34"/>
      <c r="R4" s="11"/>
    </row>
    <row r="5" spans="1:31" ht="69.75" customHeight="1">
      <c r="A5" s="766"/>
      <c r="B5" s="715"/>
      <c r="C5" s="715"/>
      <c r="D5" s="777"/>
      <c r="E5" s="772"/>
      <c r="F5" s="736"/>
      <c r="K5" s="697"/>
      <c r="L5" s="692"/>
      <c r="M5" s="692"/>
      <c r="N5" s="35" t="s">
        <v>37</v>
      </c>
      <c r="O5" s="36" t="s">
        <v>40</v>
      </c>
      <c r="P5" s="168" t="s">
        <v>41</v>
      </c>
      <c r="Q5" s="37"/>
      <c r="R5" s="11"/>
    </row>
    <row r="6" spans="1:31" ht="69.75" customHeight="1">
      <c r="A6" s="766"/>
      <c r="B6" s="715"/>
      <c r="C6" s="715"/>
      <c r="D6" s="777"/>
      <c r="E6" s="772"/>
      <c r="F6" s="736"/>
      <c r="K6" s="697"/>
      <c r="L6" s="692"/>
      <c r="M6" s="692"/>
      <c r="N6" s="35" t="s">
        <v>37</v>
      </c>
      <c r="O6" s="36" t="s">
        <v>42</v>
      </c>
      <c r="P6" s="168" t="s">
        <v>43</v>
      </c>
      <c r="Q6" s="37"/>
      <c r="R6" s="11"/>
    </row>
    <row r="7" spans="1:31" ht="69.75" customHeight="1">
      <c r="A7" s="766"/>
      <c r="B7" s="692"/>
      <c r="C7" s="692"/>
      <c r="D7" s="777"/>
      <c r="E7" s="772"/>
      <c r="F7" s="736"/>
      <c r="K7" s="697"/>
      <c r="L7" s="692"/>
      <c r="M7" s="692"/>
      <c r="N7" s="35" t="s">
        <v>37</v>
      </c>
      <c r="O7" s="36" t="s">
        <v>44</v>
      </c>
      <c r="P7" s="168" t="s">
        <v>45</v>
      </c>
      <c r="Q7" s="37"/>
      <c r="R7" s="11"/>
    </row>
    <row r="8" spans="1:31" ht="69.75" customHeight="1">
      <c r="A8" s="767"/>
      <c r="B8" s="36" t="s">
        <v>55</v>
      </c>
      <c r="C8" s="36" t="s">
        <v>56</v>
      </c>
      <c r="D8" s="176" t="s">
        <v>57</v>
      </c>
      <c r="E8" s="168" t="s">
        <v>361</v>
      </c>
      <c r="F8" s="737"/>
      <c r="G8" s="11">
        <v>6</v>
      </c>
      <c r="H8" s="12">
        <v>0.01</v>
      </c>
      <c r="I8" s="11" t="s">
        <v>58</v>
      </c>
      <c r="J8" s="11" t="s">
        <v>59</v>
      </c>
      <c r="K8" s="40"/>
      <c r="N8" s="35" t="s">
        <v>51</v>
      </c>
      <c r="O8" s="36" t="s">
        <v>60</v>
      </c>
      <c r="P8" s="168" t="s">
        <v>61</v>
      </c>
      <c r="Q8" s="37"/>
    </row>
    <row r="9" spans="1:31" ht="69.75" customHeight="1">
      <c r="A9" s="767"/>
      <c r="B9" s="715" t="s">
        <v>62</v>
      </c>
      <c r="C9" s="715" t="s">
        <v>63</v>
      </c>
      <c r="D9" s="777" t="s">
        <v>64</v>
      </c>
      <c r="E9" s="716" t="s">
        <v>362</v>
      </c>
      <c r="F9" s="737"/>
      <c r="G9" s="11">
        <v>4</v>
      </c>
      <c r="I9" s="11" t="s">
        <v>65</v>
      </c>
      <c r="J9" s="11" t="s">
        <v>66</v>
      </c>
      <c r="K9" s="697"/>
      <c r="L9" s="695"/>
      <c r="M9" s="696"/>
      <c r="N9" s="35" t="s">
        <v>37</v>
      </c>
      <c r="O9" s="36" t="s">
        <v>67</v>
      </c>
      <c r="P9" s="168" t="s">
        <v>68</v>
      </c>
      <c r="Q9" s="37"/>
      <c r="R9" s="11"/>
    </row>
    <row r="10" spans="1:31" ht="69" customHeight="1">
      <c r="A10" s="767"/>
      <c r="B10" s="692"/>
      <c r="C10" s="692"/>
      <c r="D10" s="777"/>
      <c r="E10" s="716"/>
      <c r="F10" s="737"/>
      <c r="K10" s="697"/>
      <c r="L10" s="695"/>
      <c r="M10" s="696"/>
      <c r="N10" s="35" t="s">
        <v>37</v>
      </c>
      <c r="O10" s="36" t="s">
        <v>69</v>
      </c>
      <c r="P10" s="168" t="s">
        <v>70</v>
      </c>
      <c r="Q10" s="37"/>
      <c r="R10" s="11"/>
    </row>
    <row r="11" spans="1:31" ht="69.75" customHeight="1">
      <c r="A11" s="767"/>
      <c r="B11" s="715" t="s">
        <v>71</v>
      </c>
      <c r="C11" s="715" t="s">
        <v>72</v>
      </c>
      <c r="D11" s="777" t="s">
        <v>73</v>
      </c>
      <c r="E11" s="716" t="s">
        <v>363</v>
      </c>
      <c r="F11" s="737"/>
      <c r="K11" s="697"/>
      <c r="L11" s="695"/>
      <c r="M11" s="696"/>
      <c r="N11" s="35" t="s">
        <v>37</v>
      </c>
      <c r="O11" s="36" t="s">
        <v>74</v>
      </c>
      <c r="P11" s="168" t="s">
        <v>75</v>
      </c>
      <c r="Q11" s="37"/>
      <c r="R11" s="11"/>
    </row>
    <row r="12" spans="1:31" ht="69.75" customHeight="1">
      <c r="A12" s="767"/>
      <c r="B12" s="692"/>
      <c r="C12" s="692"/>
      <c r="D12" s="777"/>
      <c r="E12" s="716"/>
      <c r="F12" s="737"/>
      <c r="K12" s="697"/>
      <c r="L12" s="695"/>
      <c r="M12" s="696"/>
      <c r="N12" s="35" t="s">
        <v>37</v>
      </c>
      <c r="O12" s="36" t="s">
        <v>76</v>
      </c>
      <c r="P12" s="168" t="s">
        <v>77</v>
      </c>
      <c r="Q12" s="37"/>
      <c r="R12" s="11"/>
    </row>
    <row r="13" spans="1:31" ht="69.75" customHeight="1">
      <c r="A13" s="767"/>
      <c r="B13" s="692"/>
      <c r="C13" s="692"/>
      <c r="D13" s="777"/>
      <c r="E13" s="716"/>
      <c r="F13" s="737"/>
      <c r="K13" s="697"/>
      <c r="L13" s="695"/>
      <c r="M13" s="696"/>
      <c r="N13" s="35" t="s">
        <v>37</v>
      </c>
      <c r="O13" s="36" t="s">
        <v>78</v>
      </c>
      <c r="P13" s="168" t="s">
        <v>79</v>
      </c>
      <c r="Q13" s="37"/>
      <c r="R13" s="11"/>
    </row>
    <row r="14" spans="1:31" ht="69.75" customHeight="1">
      <c r="A14" s="767"/>
      <c r="B14" s="692"/>
      <c r="C14" s="692"/>
      <c r="D14" s="777"/>
      <c r="E14" s="716"/>
      <c r="F14" s="737"/>
      <c r="G14" s="11">
        <v>3</v>
      </c>
      <c r="I14" s="11" t="s">
        <v>80</v>
      </c>
      <c r="J14" s="11" t="s">
        <v>81</v>
      </c>
      <c r="K14" s="697"/>
      <c r="L14" s="695"/>
      <c r="M14" s="696"/>
      <c r="N14" s="35" t="s">
        <v>82</v>
      </c>
      <c r="O14" s="36" t="s">
        <v>83</v>
      </c>
      <c r="P14" s="168" t="s">
        <v>364</v>
      </c>
      <c r="Q14" s="37"/>
      <c r="R14" s="11"/>
    </row>
    <row r="15" spans="1:31" s="11" customFormat="1" ht="69.75" customHeight="1">
      <c r="A15" s="768"/>
      <c r="B15" s="692"/>
      <c r="C15" s="692"/>
      <c r="D15" s="777"/>
      <c r="E15" s="716"/>
      <c r="F15" s="37"/>
      <c r="H15" s="12"/>
      <c r="K15" s="697"/>
      <c r="L15" s="695"/>
      <c r="M15" s="696"/>
      <c r="N15" s="35" t="s">
        <v>85</v>
      </c>
      <c r="O15" s="36" t="s">
        <v>86</v>
      </c>
      <c r="P15" s="168" t="s">
        <v>87</v>
      </c>
      <c r="Q15" s="37"/>
    </row>
    <row r="16" spans="1:31" s="11" customFormat="1" ht="69.75" customHeight="1" thickBot="1">
      <c r="A16" s="769"/>
      <c r="B16" s="773"/>
      <c r="C16" s="773"/>
      <c r="D16" s="778"/>
      <c r="E16" s="727"/>
      <c r="F16" s="43"/>
      <c r="H16" s="12"/>
      <c r="K16" s="755"/>
      <c r="L16" s="701"/>
      <c r="M16" s="700"/>
      <c r="N16" s="44" t="s">
        <v>85</v>
      </c>
      <c r="O16" s="45" t="s">
        <v>88</v>
      </c>
      <c r="P16" s="174" t="s">
        <v>89</v>
      </c>
      <c r="Q16" s="37"/>
    </row>
    <row r="17" spans="1:18" s="11" customFormat="1" ht="69.75" customHeight="1">
      <c r="A17" s="710" t="s">
        <v>124</v>
      </c>
      <c r="B17" s="747" t="s">
        <v>125</v>
      </c>
      <c r="C17" s="747" t="s">
        <v>126</v>
      </c>
      <c r="D17" s="693" t="s">
        <v>127</v>
      </c>
      <c r="E17" s="729" t="s">
        <v>365</v>
      </c>
      <c r="F17" s="745">
        <v>0.16</v>
      </c>
      <c r="G17" s="33">
        <v>13</v>
      </c>
      <c r="H17" s="49">
        <v>0.05</v>
      </c>
      <c r="I17" s="33" t="s">
        <v>128</v>
      </c>
      <c r="J17" s="33" t="s">
        <v>129</v>
      </c>
      <c r="K17" s="742"/>
      <c r="L17" s="743"/>
      <c r="M17" s="744"/>
      <c r="N17" s="60" t="s">
        <v>130</v>
      </c>
      <c r="O17" s="61" t="s">
        <v>131</v>
      </c>
      <c r="P17" s="173" t="s">
        <v>132</v>
      </c>
      <c r="Q17" s="37"/>
      <c r="R17" s="13"/>
    </row>
    <row r="18" spans="1:18" s="11" customFormat="1" ht="69.75" customHeight="1">
      <c r="A18" s="710"/>
      <c r="B18" s="692"/>
      <c r="C18" s="692"/>
      <c r="D18" s="693"/>
      <c r="E18" s="693"/>
      <c r="F18" s="746"/>
      <c r="H18" s="12"/>
      <c r="K18" s="694"/>
      <c r="L18" s="692"/>
      <c r="M18" s="696"/>
      <c r="N18" s="62" t="s">
        <v>82</v>
      </c>
      <c r="O18" s="63" t="s">
        <v>133</v>
      </c>
      <c r="P18" s="168" t="s">
        <v>134</v>
      </c>
      <c r="Q18" s="37"/>
      <c r="R18" s="13"/>
    </row>
    <row r="19" spans="1:18" s="11" customFormat="1" ht="69.75" customHeight="1">
      <c r="A19" s="710"/>
      <c r="B19" s="692"/>
      <c r="C19" s="692"/>
      <c r="D19" s="693"/>
      <c r="E19" s="693"/>
      <c r="F19" s="746"/>
      <c r="H19" s="12"/>
      <c r="K19" s="694"/>
      <c r="L19" s="692"/>
      <c r="M19" s="696"/>
      <c r="N19" s="62" t="s">
        <v>82</v>
      </c>
      <c r="O19" s="63" t="s">
        <v>135</v>
      </c>
      <c r="P19" s="168" t="s">
        <v>136</v>
      </c>
      <c r="Q19" s="37"/>
      <c r="R19" s="13"/>
    </row>
    <row r="20" spans="1:18" s="11" customFormat="1" ht="69.75" customHeight="1">
      <c r="A20" s="710"/>
      <c r="B20" s="692"/>
      <c r="C20" s="692"/>
      <c r="D20" s="693"/>
      <c r="E20" s="693"/>
      <c r="F20" s="746"/>
      <c r="H20" s="12"/>
      <c r="K20" s="694"/>
      <c r="L20" s="692"/>
      <c r="M20" s="696"/>
      <c r="N20" s="62" t="s">
        <v>137</v>
      </c>
      <c r="O20" s="63" t="s">
        <v>138</v>
      </c>
      <c r="P20" s="168" t="s">
        <v>139</v>
      </c>
      <c r="Q20" s="37"/>
      <c r="R20" s="13"/>
    </row>
    <row r="21" spans="1:18" s="11" customFormat="1" ht="69.75" customHeight="1">
      <c r="A21" s="710"/>
      <c r="B21" s="692"/>
      <c r="C21" s="692"/>
      <c r="D21" s="693"/>
      <c r="E21" s="693"/>
      <c r="F21" s="746"/>
      <c r="H21" s="12"/>
      <c r="K21" s="694"/>
      <c r="L21" s="692"/>
      <c r="M21" s="696"/>
      <c r="N21" s="62" t="s">
        <v>37</v>
      </c>
      <c r="O21" s="63" t="s">
        <v>140</v>
      </c>
      <c r="P21" s="168" t="s">
        <v>141</v>
      </c>
      <c r="Q21" s="39" t="s">
        <v>142</v>
      </c>
      <c r="R21" s="13"/>
    </row>
    <row r="22" spans="1:18" s="11" customFormat="1" ht="69.75" customHeight="1">
      <c r="A22" s="710"/>
      <c r="B22" s="747" t="s">
        <v>143</v>
      </c>
      <c r="C22" s="747" t="s">
        <v>144</v>
      </c>
      <c r="D22" s="693" t="s">
        <v>145</v>
      </c>
      <c r="E22" s="693" t="s">
        <v>366</v>
      </c>
      <c r="F22" s="746"/>
      <c r="H22" s="12"/>
      <c r="K22" s="40"/>
      <c r="M22" s="54"/>
      <c r="N22" s="62" t="s">
        <v>146</v>
      </c>
      <c r="O22" s="63" t="s">
        <v>147</v>
      </c>
      <c r="P22" s="168" t="s">
        <v>148</v>
      </c>
      <c r="Q22" s="37"/>
      <c r="R22" s="13"/>
    </row>
    <row r="23" spans="1:18" s="11" customFormat="1" ht="69.75" customHeight="1">
      <c r="A23" s="694"/>
      <c r="B23" s="692"/>
      <c r="C23" s="692"/>
      <c r="D23" s="693"/>
      <c r="E23" s="693"/>
      <c r="F23" s="689"/>
      <c r="G23" s="11">
        <v>2</v>
      </c>
      <c r="H23" s="12"/>
      <c r="I23" s="11" t="s">
        <v>65</v>
      </c>
      <c r="J23" s="11" t="s">
        <v>149</v>
      </c>
      <c r="K23" s="40"/>
      <c r="M23" s="54"/>
      <c r="N23" s="62" t="s">
        <v>146</v>
      </c>
      <c r="O23" s="63" t="s">
        <v>150</v>
      </c>
      <c r="P23" s="168" t="s">
        <v>151</v>
      </c>
      <c r="Q23" s="37"/>
      <c r="R23" s="13"/>
    </row>
    <row r="24" spans="1:18" s="11" customFormat="1" ht="69.75" customHeight="1">
      <c r="A24" s="694"/>
      <c r="B24" s="63" t="s">
        <v>152</v>
      </c>
      <c r="C24" s="63" t="s">
        <v>153</v>
      </c>
      <c r="D24" s="170" t="s">
        <v>154</v>
      </c>
      <c r="E24" s="170" t="s">
        <v>367</v>
      </c>
      <c r="F24" s="689"/>
      <c r="G24" s="11">
        <v>1</v>
      </c>
      <c r="H24" s="12"/>
      <c r="K24" s="40"/>
      <c r="M24" s="54"/>
      <c r="N24" s="62"/>
      <c r="O24" s="63"/>
      <c r="P24" s="168"/>
      <c r="Q24" s="37"/>
      <c r="R24" s="13"/>
    </row>
    <row r="25" spans="1:18" s="11" customFormat="1" ht="69.75" customHeight="1">
      <c r="A25" s="694"/>
      <c r="B25" s="63" t="s">
        <v>155</v>
      </c>
      <c r="C25" s="63" t="s">
        <v>156</v>
      </c>
      <c r="D25" s="170" t="s">
        <v>157</v>
      </c>
      <c r="E25" s="170" t="s">
        <v>368</v>
      </c>
      <c r="F25" s="689"/>
      <c r="G25" s="11">
        <v>3</v>
      </c>
      <c r="H25" s="12"/>
      <c r="K25" s="40"/>
      <c r="M25" s="54"/>
      <c r="N25" s="62" t="s">
        <v>146</v>
      </c>
      <c r="O25" s="63" t="s">
        <v>158</v>
      </c>
      <c r="P25" s="168" t="s">
        <v>159</v>
      </c>
      <c r="Q25" s="37"/>
      <c r="R25" s="13"/>
    </row>
    <row r="26" spans="1:18" s="11" customFormat="1" ht="69.75" customHeight="1">
      <c r="A26" s="694"/>
      <c r="B26" s="63" t="s">
        <v>160</v>
      </c>
      <c r="C26" s="63" t="s">
        <v>161</v>
      </c>
      <c r="D26" s="170" t="s">
        <v>162</v>
      </c>
      <c r="E26" s="170" t="s">
        <v>369</v>
      </c>
      <c r="F26" s="689"/>
      <c r="G26" s="11">
        <v>2</v>
      </c>
      <c r="H26" s="12"/>
      <c r="K26" s="40"/>
      <c r="M26" s="54"/>
      <c r="N26" s="62"/>
      <c r="O26" s="63"/>
      <c r="P26" s="168"/>
      <c r="Q26" s="37"/>
      <c r="R26" s="13"/>
    </row>
    <row r="27" spans="1:18" s="11" customFormat="1" ht="69.75" customHeight="1">
      <c r="A27" s="694"/>
      <c r="B27" s="63" t="s">
        <v>163</v>
      </c>
      <c r="C27" s="63" t="s">
        <v>164</v>
      </c>
      <c r="D27" s="170" t="s">
        <v>165</v>
      </c>
      <c r="E27" s="170" t="s">
        <v>370</v>
      </c>
      <c r="F27" s="689"/>
      <c r="G27" s="11">
        <v>3</v>
      </c>
      <c r="H27" s="12"/>
      <c r="K27" s="40"/>
      <c r="M27" s="54"/>
      <c r="N27" s="62"/>
      <c r="O27" s="63"/>
      <c r="P27" s="168"/>
      <c r="Q27" s="37"/>
      <c r="R27" s="13"/>
    </row>
    <row r="28" spans="1:18" s="11" customFormat="1" ht="69.75" customHeight="1">
      <c r="A28" s="694"/>
      <c r="B28" s="63" t="s">
        <v>166</v>
      </c>
      <c r="C28" s="63" t="s">
        <v>167</v>
      </c>
      <c r="D28" s="170" t="s">
        <v>168</v>
      </c>
      <c r="E28" s="170" t="s">
        <v>371</v>
      </c>
      <c r="F28" s="689"/>
      <c r="G28" s="11">
        <v>5</v>
      </c>
      <c r="H28" s="12"/>
      <c r="K28" s="40"/>
      <c r="M28" s="54"/>
      <c r="N28" s="62"/>
      <c r="O28" s="63"/>
      <c r="P28" s="168"/>
      <c r="Q28" s="37"/>
      <c r="R28" s="13"/>
    </row>
    <row r="29" spans="1:18" s="11" customFormat="1" ht="69.75" customHeight="1" thickBot="1">
      <c r="A29" s="702"/>
      <c r="B29" s="64" t="s">
        <v>169</v>
      </c>
      <c r="C29" s="64" t="s">
        <v>170</v>
      </c>
      <c r="D29" s="171" t="s">
        <v>171</v>
      </c>
      <c r="E29" s="171" t="s">
        <v>372</v>
      </c>
      <c r="F29" s="690"/>
      <c r="G29" s="46">
        <v>2</v>
      </c>
      <c r="H29" s="57"/>
      <c r="I29" s="46"/>
      <c r="J29" s="46"/>
      <c r="K29" s="66"/>
      <c r="L29" s="46"/>
      <c r="M29" s="65"/>
      <c r="N29" s="67"/>
      <c r="O29" s="64"/>
      <c r="P29" s="174"/>
      <c r="Q29" s="37"/>
      <c r="R29" s="13"/>
    </row>
    <row r="30" spans="1:18" s="11" customFormat="1" ht="69.75" customHeight="1">
      <c r="A30" s="718" t="s">
        <v>172</v>
      </c>
      <c r="B30" s="730" t="s">
        <v>173</v>
      </c>
      <c r="C30" s="730" t="s">
        <v>174</v>
      </c>
      <c r="D30" s="729" t="s">
        <v>175</v>
      </c>
      <c r="E30" s="729" t="s">
        <v>373</v>
      </c>
      <c r="F30" s="748">
        <v>0.1</v>
      </c>
      <c r="G30" s="33">
        <v>2</v>
      </c>
      <c r="H30" s="49"/>
      <c r="I30" s="33"/>
      <c r="J30" s="33"/>
      <c r="K30" s="68"/>
      <c r="L30" s="51"/>
      <c r="M30" s="33"/>
      <c r="N30" s="69" t="s">
        <v>172</v>
      </c>
      <c r="O30" s="70" t="s">
        <v>176</v>
      </c>
      <c r="P30" s="173" t="s">
        <v>177</v>
      </c>
      <c r="Q30" s="37"/>
      <c r="R30" s="13"/>
    </row>
    <row r="31" spans="1:18" s="11" customFormat="1" ht="69.75" customHeight="1">
      <c r="A31" s="719"/>
      <c r="B31" s="692"/>
      <c r="C31" s="692"/>
      <c r="D31" s="693"/>
      <c r="E31" s="693"/>
      <c r="F31" s="749"/>
      <c r="H31" s="12"/>
      <c r="K31" s="40"/>
      <c r="L31" s="55"/>
      <c r="N31" s="71" t="s">
        <v>178</v>
      </c>
      <c r="O31" s="72" t="s">
        <v>179</v>
      </c>
      <c r="P31" s="168" t="s">
        <v>180</v>
      </c>
      <c r="Q31" s="37"/>
      <c r="R31" s="13"/>
    </row>
    <row r="32" spans="1:18" s="11" customFormat="1" ht="69.75" customHeight="1">
      <c r="A32" s="719"/>
      <c r="B32" s="692"/>
      <c r="C32" s="692"/>
      <c r="D32" s="693"/>
      <c r="E32" s="693"/>
      <c r="F32" s="749"/>
      <c r="H32" s="12"/>
      <c r="K32" s="40"/>
      <c r="L32" s="55"/>
      <c r="N32" s="71" t="s">
        <v>178</v>
      </c>
      <c r="O32" s="72" t="s">
        <v>181</v>
      </c>
      <c r="P32" s="168" t="s">
        <v>182</v>
      </c>
      <c r="Q32" s="37"/>
      <c r="R32" s="13"/>
    </row>
    <row r="33" spans="1:18" s="11" customFormat="1" ht="69.75" customHeight="1">
      <c r="A33" s="719"/>
      <c r="B33" s="692"/>
      <c r="C33" s="692"/>
      <c r="D33" s="693"/>
      <c r="E33" s="693"/>
      <c r="F33" s="749"/>
      <c r="H33" s="12"/>
      <c r="K33" s="40"/>
      <c r="L33" s="55"/>
      <c r="N33" s="71" t="s">
        <v>183</v>
      </c>
      <c r="O33" s="72" t="s">
        <v>184</v>
      </c>
      <c r="P33" s="168" t="s">
        <v>185</v>
      </c>
      <c r="Q33" s="37"/>
    </row>
    <row r="34" spans="1:18" s="11" customFormat="1" ht="69.75" customHeight="1">
      <c r="A34" s="719"/>
      <c r="B34" s="692"/>
      <c r="C34" s="692"/>
      <c r="D34" s="693"/>
      <c r="E34" s="693"/>
      <c r="F34" s="749"/>
      <c r="H34" s="12"/>
      <c r="K34" s="40"/>
      <c r="L34" s="55"/>
      <c r="N34" s="71" t="s">
        <v>183</v>
      </c>
      <c r="O34" s="72" t="s">
        <v>186</v>
      </c>
      <c r="P34" s="168" t="s">
        <v>187</v>
      </c>
      <c r="Q34" s="37"/>
      <c r="R34" s="13"/>
    </row>
    <row r="35" spans="1:18" s="11" customFormat="1" ht="69.75" customHeight="1">
      <c r="A35" s="719"/>
      <c r="B35" s="692"/>
      <c r="C35" s="692"/>
      <c r="D35" s="693"/>
      <c r="E35" s="693"/>
      <c r="F35" s="749"/>
      <c r="H35" s="12"/>
      <c r="K35" s="40"/>
      <c r="L35" s="55"/>
      <c r="N35" s="71" t="s">
        <v>183</v>
      </c>
      <c r="O35" s="72" t="s">
        <v>188</v>
      </c>
      <c r="P35" s="168" t="s">
        <v>189</v>
      </c>
      <c r="Q35" s="37"/>
      <c r="R35" s="13"/>
    </row>
    <row r="36" spans="1:18" s="11" customFormat="1" ht="69.75" customHeight="1">
      <c r="A36" s="719"/>
      <c r="B36" s="692"/>
      <c r="C36" s="692"/>
      <c r="D36" s="693"/>
      <c r="E36" s="693"/>
      <c r="F36" s="749"/>
      <c r="H36" s="12"/>
      <c r="K36" s="40"/>
      <c r="L36" s="55"/>
      <c r="N36" s="71" t="s">
        <v>190</v>
      </c>
      <c r="O36" s="72" t="s">
        <v>191</v>
      </c>
      <c r="P36" s="168" t="s">
        <v>192</v>
      </c>
      <c r="Q36" s="37"/>
      <c r="R36" s="13"/>
    </row>
    <row r="37" spans="1:18" s="11" customFormat="1" ht="69.75" customHeight="1">
      <c r="A37" s="719"/>
      <c r="B37" s="692"/>
      <c r="C37" s="692"/>
      <c r="D37" s="693"/>
      <c r="E37" s="693"/>
      <c r="F37" s="749"/>
      <c r="H37" s="12"/>
      <c r="K37" s="40"/>
      <c r="L37" s="55"/>
      <c r="N37" s="71" t="s">
        <v>183</v>
      </c>
      <c r="O37" s="72" t="s">
        <v>193</v>
      </c>
      <c r="P37" s="168" t="s">
        <v>194</v>
      </c>
      <c r="Q37" s="37"/>
      <c r="R37" s="13"/>
    </row>
    <row r="38" spans="1:18" s="11" customFormat="1" ht="69.75" customHeight="1">
      <c r="A38" s="719"/>
      <c r="B38" s="692"/>
      <c r="C38" s="692"/>
      <c r="D38" s="693"/>
      <c r="E38" s="693"/>
      <c r="F38" s="749"/>
      <c r="H38" s="12"/>
      <c r="K38" s="40"/>
      <c r="L38" s="55"/>
      <c r="N38" s="71" t="s">
        <v>37</v>
      </c>
      <c r="O38" s="72" t="s">
        <v>140</v>
      </c>
      <c r="P38" s="168" t="s">
        <v>141</v>
      </c>
      <c r="Q38" s="39" t="s">
        <v>195</v>
      </c>
      <c r="R38" s="13"/>
    </row>
    <row r="39" spans="1:18" s="11" customFormat="1" ht="69.75" customHeight="1">
      <c r="A39" s="719"/>
      <c r="B39" s="741" t="s">
        <v>196</v>
      </c>
      <c r="C39" s="741" t="s">
        <v>197</v>
      </c>
      <c r="D39" s="693" t="s">
        <v>198</v>
      </c>
      <c r="E39" s="693" t="s">
        <v>374</v>
      </c>
      <c r="F39" s="749"/>
      <c r="H39" s="12"/>
      <c r="K39" s="40"/>
      <c r="L39" s="55"/>
      <c r="N39" s="71" t="s">
        <v>37</v>
      </c>
      <c r="O39" s="72" t="s">
        <v>199</v>
      </c>
      <c r="P39" s="168" t="s">
        <v>200</v>
      </c>
      <c r="Q39" s="37"/>
      <c r="R39" s="13"/>
    </row>
    <row r="40" spans="1:18" s="11" customFormat="1" ht="69.75" customHeight="1">
      <c r="A40" s="719"/>
      <c r="B40" s="692"/>
      <c r="C40" s="692"/>
      <c r="D40" s="693"/>
      <c r="E40" s="693"/>
      <c r="F40" s="749"/>
      <c r="H40" s="12"/>
      <c r="K40" s="40"/>
      <c r="L40" s="55"/>
      <c r="N40" s="71" t="s">
        <v>183</v>
      </c>
      <c r="O40" s="72" t="s">
        <v>201</v>
      </c>
      <c r="P40" s="168" t="s">
        <v>202</v>
      </c>
      <c r="Q40" s="37"/>
      <c r="R40" s="13"/>
    </row>
    <row r="41" spans="1:18" s="11" customFormat="1" ht="69.75" customHeight="1">
      <c r="A41" s="719"/>
      <c r="B41" s="692"/>
      <c r="C41" s="692"/>
      <c r="D41" s="693"/>
      <c r="E41" s="693"/>
      <c r="F41" s="749"/>
      <c r="H41" s="12"/>
      <c r="K41" s="40"/>
      <c r="L41" s="55"/>
      <c r="N41" s="71" t="s">
        <v>183</v>
      </c>
      <c r="O41" s="72" t="s">
        <v>203</v>
      </c>
      <c r="P41" s="168" t="s">
        <v>204</v>
      </c>
      <c r="Q41" s="37"/>
      <c r="R41" s="13"/>
    </row>
    <row r="42" spans="1:18" s="11" customFormat="1" ht="69.75" customHeight="1" thickBot="1">
      <c r="A42" s="702"/>
      <c r="B42" s="704"/>
      <c r="C42" s="704"/>
      <c r="D42" s="703"/>
      <c r="E42" s="703"/>
      <c r="F42" s="690"/>
      <c r="G42" s="46">
        <v>10</v>
      </c>
      <c r="H42" s="57"/>
      <c r="I42" s="46"/>
      <c r="J42" s="46"/>
      <c r="K42" s="66"/>
      <c r="L42" s="73"/>
      <c r="M42" s="46"/>
      <c r="N42" s="74" t="s">
        <v>37</v>
      </c>
      <c r="O42" s="75" t="s">
        <v>140</v>
      </c>
      <c r="P42" s="174" t="s">
        <v>141</v>
      </c>
      <c r="Q42" s="39" t="s">
        <v>205</v>
      </c>
    </row>
    <row r="43" spans="1:18" s="11" customFormat="1" ht="69.75" customHeight="1">
      <c r="A43" s="720" t="s">
        <v>206</v>
      </c>
      <c r="B43" s="76" t="s">
        <v>207</v>
      </c>
      <c r="C43" s="76" t="s">
        <v>208</v>
      </c>
      <c r="D43" s="170" t="s">
        <v>209</v>
      </c>
      <c r="E43" s="170" t="s">
        <v>375</v>
      </c>
      <c r="F43" s="750">
        <v>7.0000000000000007E-2</v>
      </c>
      <c r="G43" s="11">
        <v>5</v>
      </c>
      <c r="H43" s="12">
        <v>0.01</v>
      </c>
      <c r="I43" s="11" t="s">
        <v>210</v>
      </c>
      <c r="J43" s="11" t="s">
        <v>211</v>
      </c>
      <c r="K43" s="40"/>
      <c r="M43" s="54"/>
      <c r="N43" s="77"/>
      <c r="O43" s="76"/>
      <c r="P43" s="168"/>
      <c r="Q43" s="37"/>
      <c r="R43" s="13"/>
    </row>
    <row r="44" spans="1:18" s="11" customFormat="1" ht="69.75" customHeight="1">
      <c r="A44" s="721"/>
      <c r="B44" s="740" t="s">
        <v>212</v>
      </c>
      <c r="C44" s="740" t="s">
        <v>213</v>
      </c>
      <c r="D44" s="693" t="s">
        <v>214</v>
      </c>
      <c r="E44" s="693" t="s">
        <v>376</v>
      </c>
      <c r="F44" s="751"/>
      <c r="H44" s="12"/>
      <c r="K44" s="697"/>
      <c r="L44" s="692"/>
      <c r="M44" s="696"/>
      <c r="N44" s="77" t="s">
        <v>146</v>
      </c>
      <c r="O44" s="76" t="s">
        <v>147</v>
      </c>
      <c r="P44" s="168" t="s">
        <v>148</v>
      </c>
      <c r="Q44" s="759" t="s">
        <v>215</v>
      </c>
      <c r="R44" s="13"/>
    </row>
    <row r="45" spans="1:18" s="11" customFormat="1" ht="69.75" customHeight="1">
      <c r="A45" s="694"/>
      <c r="B45" s="692"/>
      <c r="C45" s="692"/>
      <c r="D45" s="693"/>
      <c r="E45" s="693"/>
      <c r="F45" s="689"/>
      <c r="G45" s="11">
        <v>1</v>
      </c>
      <c r="H45" s="12"/>
      <c r="I45" s="11" t="s">
        <v>216</v>
      </c>
      <c r="J45" s="11" t="s">
        <v>217</v>
      </c>
      <c r="K45" s="697"/>
      <c r="L45" s="692"/>
      <c r="M45" s="696"/>
      <c r="N45" s="77" t="s">
        <v>146</v>
      </c>
      <c r="O45" s="76" t="s">
        <v>150</v>
      </c>
      <c r="P45" s="168" t="s">
        <v>151</v>
      </c>
      <c r="Q45" s="759"/>
      <c r="R45" s="13"/>
    </row>
    <row r="46" spans="1:18" s="11" customFormat="1" ht="69.75" customHeight="1">
      <c r="A46" s="694"/>
      <c r="B46" s="76" t="s">
        <v>218</v>
      </c>
      <c r="C46" s="76" t="s">
        <v>219</v>
      </c>
      <c r="D46" s="170" t="s">
        <v>220</v>
      </c>
      <c r="E46" s="170" t="s">
        <v>377</v>
      </c>
      <c r="F46" s="689"/>
      <c r="G46" s="11">
        <v>2</v>
      </c>
      <c r="H46" s="12"/>
      <c r="K46" s="40"/>
      <c r="M46" s="54"/>
      <c r="N46" s="77"/>
      <c r="O46" s="76"/>
      <c r="P46" s="168"/>
      <c r="Q46" s="37"/>
      <c r="R46" s="13"/>
    </row>
    <row r="47" spans="1:18" s="11" customFormat="1" ht="69.75" customHeight="1" thickBot="1">
      <c r="A47" s="702"/>
      <c r="B47" s="76" t="s">
        <v>221</v>
      </c>
      <c r="C47" s="76" t="s">
        <v>222</v>
      </c>
      <c r="D47" s="170" t="s">
        <v>223</v>
      </c>
      <c r="E47" s="170" t="s">
        <v>378</v>
      </c>
      <c r="F47" s="690"/>
      <c r="G47" s="11">
        <v>1</v>
      </c>
      <c r="H47" s="12"/>
      <c r="K47" s="40"/>
      <c r="M47" s="54"/>
      <c r="N47" s="78"/>
      <c r="O47" s="76"/>
      <c r="P47" s="168"/>
      <c r="Q47" s="37"/>
      <c r="R47" s="13"/>
    </row>
    <row r="48" spans="1:18" s="11" customFormat="1" ht="69.75" customHeight="1">
      <c r="A48" s="722" t="s">
        <v>224</v>
      </c>
      <c r="B48" s="761" t="s">
        <v>225</v>
      </c>
      <c r="C48" s="761" t="s">
        <v>226</v>
      </c>
      <c r="D48" s="729" t="s">
        <v>227</v>
      </c>
      <c r="E48" s="729" t="s">
        <v>379</v>
      </c>
      <c r="F48" s="762">
        <v>0.15</v>
      </c>
      <c r="G48" s="33">
        <v>7</v>
      </c>
      <c r="H48" s="49">
        <v>0.03</v>
      </c>
      <c r="I48" s="33" t="s">
        <v>228</v>
      </c>
      <c r="J48" s="33"/>
      <c r="K48" s="742"/>
      <c r="L48" s="743"/>
      <c r="M48" s="764"/>
      <c r="N48" s="79" t="s">
        <v>37</v>
      </c>
      <c r="O48" s="80" t="s">
        <v>229</v>
      </c>
      <c r="P48" s="173" t="s">
        <v>230</v>
      </c>
      <c r="Q48" s="39" t="s">
        <v>231</v>
      </c>
    </row>
    <row r="49" spans="1:18" s="11" customFormat="1" ht="69.75" customHeight="1">
      <c r="A49" s="723"/>
      <c r="B49" s="752"/>
      <c r="C49" s="752"/>
      <c r="D49" s="693"/>
      <c r="E49" s="693"/>
      <c r="F49" s="763"/>
      <c r="H49" s="12"/>
      <c r="K49" s="697"/>
      <c r="L49" s="692"/>
      <c r="M49" s="698"/>
      <c r="N49" s="81" t="s">
        <v>51</v>
      </c>
      <c r="O49" s="82" t="s">
        <v>52</v>
      </c>
      <c r="P49" s="168" t="s">
        <v>53</v>
      </c>
      <c r="Q49" s="39" t="s">
        <v>232</v>
      </c>
    </row>
    <row r="50" spans="1:18" s="11" customFormat="1" ht="69.75" customHeight="1">
      <c r="A50" s="723"/>
      <c r="B50" s="692"/>
      <c r="C50" s="692"/>
      <c r="D50" s="693"/>
      <c r="E50" s="693"/>
      <c r="F50" s="763"/>
      <c r="H50" s="12"/>
      <c r="K50" s="697"/>
      <c r="L50" s="692"/>
      <c r="M50" s="698"/>
      <c r="N50" s="81" t="s">
        <v>37</v>
      </c>
      <c r="O50" s="82" t="s">
        <v>140</v>
      </c>
      <c r="P50" s="168" t="s">
        <v>141</v>
      </c>
      <c r="Q50" s="39" t="s">
        <v>233</v>
      </c>
    </row>
    <row r="51" spans="1:18" s="11" customFormat="1" ht="69.75" customHeight="1">
      <c r="A51" s="694"/>
      <c r="B51" s="752" t="s">
        <v>234</v>
      </c>
      <c r="C51" s="752" t="s">
        <v>235</v>
      </c>
      <c r="D51" s="693" t="s">
        <v>236</v>
      </c>
      <c r="E51" s="693" t="s">
        <v>380</v>
      </c>
      <c r="F51" s="689"/>
      <c r="G51" s="11">
        <v>1</v>
      </c>
      <c r="H51" s="12"/>
      <c r="K51" s="697"/>
      <c r="L51" s="692"/>
      <c r="M51" s="698"/>
      <c r="N51" s="81" t="s">
        <v>37</v>
      </c>
      <c r="O51" s="82" t="s">
        <v>229</v>
      </c>
      <c r="P51" s="168" t="s">
        <v>230</v>
      </c>
      <c r="Q51" s="39" t="s">
        <v>237</v>
      </c>
    </row>
    <row r="52" spans="1:18" s="11" customFormat="1" ht="69.75" customHeight="1">
      <c r="A52" s="694"/>
      <c r="B52" s="692"/>
      <c r="C52" s="692"/>
      <c r="D52" s="693"/>
      <c r="E52" s="693"/>
      <c r="F52" s="689"/>
      <c r="H52" s="12"/>
      <c r="K52" s="697"/>
      <c r="L52" s="692"/>
      <c r="M52" s="698"/>
      <c r="N52" s="81" t="s">
        <v>51</v>
      </c>
      <c r="O52" s="82" t="s">
        <v>238</v>
      </c>
      <c r="P52" s="168" t="s">
        <v>239</v>
      </c>
      <c r="Q52" s="39" t="s">
        <v>240</v>
      </c>
    </row>
    <row r="53" spans="1:18" s="11" customFormat="1" ht="69.75" customHeight="1">
      <c r="A53" s="694"/>
      <c r="B53" s="752" t="s">
        <v>241</v>
      </c>
      <c r="C53" s="752" t="s">
        <v>242</v>
      </c>
      <c r="D53" s="693" t="s">
        <v>243</v>
      </c>
      <c r="E53" s="693" t="s">
        <v>381</v>
      </c>
      <c r="F53" s="689"/>
      <c r="G53" s="11">
        <v>4</v>
      </c>
      <c r="H53" s="12">
        <v>0.01</v>
      </c>
      <c r="I53" s="11" t="s">
        <v>244</v>
      </c>
      <c r="J53" s="11" t="s">
        <v>245</v>
      </c>
      <c r="K53" s="697"/>
      <c r="L53" s="692"/>
      <c r="M53" s="698"/>
      <c r="N53" s="81" t="s">
        <v>178</v>
      </c>
      <c r="O53" s="82" t="s">
        <v>246</v>
      </c>
      <c r="P53" s="168" t="s">
        <v>247</v>
      </c>
      <c r="Q53" s="37"/>
      <c r="R53" s="13"/>
    </row>
    <row r="54" spans="1:18" s="11" customFormat="1" ht="69.75" customHeight="1">
      <c r="A54" s="694"/>
      <c r="B54" s="692"/>
      <c r="C54" s="692"/>
      <c r="D54" s="693"/>
      <c r="E54" s="693"/>
      <c r="F54" s="689"/>
      <c r="H54" s="12"/>
      <c r="K54" s="697"/>
      <c r="L54" s="692"/>
      <c r="M54" s="698"/>
      <c r="N54" s="81" t="s">
        <v>51</v>
      </c>
      <c r="O54" s="83" t="s">
        <v>248</v>
      </c>
      <c r="P54" s="168" t="s">
        <v>249</v>
      </c>
      <c r="Q54" s="37"/>
      <c r="R54" s="13"/>
    </row>
    <row r="55" spans="1:18" s="11" customFormat="1" ht="69.75" customHeight="1">
      <c r="A55" s="694"/>
      <c r="B55" s="692"/>
      <c r="C55" s="692"/>
      <c r="D55" s="693"/>
      <c r="E55" s="693"/>
      <c r="F55" s="689"/>
      <c r="H55" s="12"/>
      <c r="K55" s="697"/>
      <c r="L55" s="692"/>
      <c r="M55" s="698"/>
      <c r="N55" s="81" t="s">
        <v>51</v>
      </c>
      <c r="O55" s="82" t="s">
        <v>238</v>
      </c>
      <c r="P55" s="168" t="s">
        <v>239</v>
      </c>
      <c r="Q55" s="39" t="s">
        <v>250</v>
      </c>
      <c r="R55" s="13"/>
    </row>
    <row r="56" spans="1:18" s="11" customFormat="1" ht="69.75" customHeight="1">
      <c r="A56" s="694"/>
      <c r="B56" s="692"/>
      <c r="C56" s="692"/>
      <c r="D56" s="693"/>
      <c r="E56" s="693"/>
      <c r="F56" s="689"/>
      <c r="H56" s="12"/>
      <c r="K56" s="697"/>
      <c r="L56" s="692"/>
      <c r="M56" s="698"/>
      <c r="N56" s="81" t="s">
        <v>51</v>
      </c>
      <c r="O56" s="83" t="s">
        <v>251</v>
      </c>
      <c r="P56" s="168" t="s">
        <v>252</v>
      </c>
      <c r="Q56" s="37"/>
      <c r="R56" s="13"/>
    </row>
    <row r="57" spans="1:18" s="11" customFormat="1" ht="69.75" customHeight="1">
      <c r="A57" s="694"/>
      <c r="B57" s="760" t="s">
        <v>253</v>
      </c>
      <c r="C57" s="752" t="s">
        <v>254</v>
      </c>
      <c r="D57" s="693" t="s">
        <v>255</v>
      </c>
      <c r="E57" s="693" t="s">
        <v>382</v>
      </c>
      <c r="F57" s="689"/>
      <c r="G57" s="11">
        <v>1</v>
      </c>
      <c r="H57" s="12"/>
      <c r="K57" s="697"/>
      <c r="L57" s="692"/>
      <c r="M57" s="698"/>
      <c r="N57" s="81" t="s">
        <v>37</v>
      </c>
      <c r="O57" s="82" t="s">
        <v>256</v>
      </c>
      <c r="P57" s="168" t="s">
        <v>257</v>
      </c>
      <c r="Q57" s="37"/>
    </row>
    <row r="58" spans="1:18" s="11" customFormat="1" ht="69.75" customHeight="1">
      <c r="A58" s="694"/>
      <c r="B58" s="760"/>
      <c r="C58" s="752"/>
      <c r="D58" s="693"/>
      <c r="E58" s="693"/>
      <c r="F58" s="689"/>
      <c r="H58" s="12"/>
      <c r="K58" s="697"/>
      <c r="L58" s="692"/>
      <c r="M58" s="698"/>
      <c r="N58" s="81" t="s">
        <v>107</v>
      </c>
      <c r="O58" s="82" t="s">
        <v>258</v>
      </c>
      <c r="P58" s="168" t="s">
        <v>259</v>
      </c>
      <c r="Q58" s="37"/>
    </row>
    <row r="59" spans="1:18" s="11" customFormat="1" ht="69.75" customHeight="1">
      <c r="A59" s="694"/>
      <c r="B59" s="760"/>
      <c r="C59" s="752"/>
      <c r="D59" s="693"/>
      <c r="E59" s="693"/>
      <c r="F59" s="689"/>
      <c r="H59" s="12"/>
      <c r="K59" s="697"/>
      <c r="L59" s="692"/>
      <c r="M59" s="698"/>
      <c r="N59" s="81" t="s">
        <v>107</v>
      </c>
      <c r="O59" s="82" t="s">
        <v>260</v>
      </c>
      <c r="P59" s="168" t="s">
        <v>261</v>
      </c>
      <c r="Q59" s="37"/>
    </row>
    <row r="60" spans="1:18" s="11" customFormat="1" ht="69.75" customHeight="1">
      <c r="A60" s="694"/>
      <c r="B60" s="760"/>
      <c r="C60" s="752"/>
      <c r="D60" s="693"/>
      <c r="E60" s="693"/>
      <c r="F60" s="689"/>
      <c r="H60" s="12"/>
      <c r="K60" s="697"/>
      <c r="L60" s="692"/>
      <c r="M60" s="698"/>
      <c r="N60" s="81" t="s">
        <v>107</v>
      </c>
      <c r="O60" s="82" t="s">
        <v>262</v>
      </c>
      <c r="P60" s="168" t="s">
        <v>263</v>
      </c>
      <c r="Q60" s="37"/>
    </row>
    <row r="61" spans="1:18" s="11" customFormat="1" ht="69.75" customHeight="1" thickBot="1">
      <c r="A61" s="694"/>
      <c r="B61" s="692"/>
      <c r="C61" s="692"/>
      <c r="D61" s="693"/>
      <c r="E61" s="693"/>
      <c r="F61" s="689"/>
      <c r="H61" s="12"/>
      <c r="K61" s="697"/>
      <c r="L61" s="692"/>
      <c r="M61" s="698"/>
      <c r="N61" s="128" t="s">
        <v>178</v>
      </c>
      <c r="O61" s="129" t="s">
        <v>264</v>
      </c>
      <c r="P61" s="178" t="s">
        <v>265</v>
      </c>
      <c r="Q61" s="39" t="s">
        <v>266</v>
      </c>
      <c r="R61" s="13"/>
    </row>
    <row r="62" spans="1:18" s="11" customFormat="1" ht="69.75" customHeight="1">
      <c r="A62" s="724" t="s">
        <v>271</v>
      </c>
      <c r="B62" s="88" t="s">
        <v>272</v>
      </c>
      <c r="C62" s="88" t="s">
        <v>273</v>
      </c>
      <c r="D62" s="169" t="s">
        <v>274</v>
      </c>
      <c r="E62" s="169" t="s">
        <v>383</v>
      </c>
      <c r="F62" s="705">
        <v>0.06</v>
      </c>
      <c r="G62" s="11">
        <v>5</v>
      </c>
      <c r="H62" s="12">
        <v>0.01</v>
      </c>
      <c r="I62" s="11" t="s">
        <v>275</v>
      </c>
      <c r="J62" s="11" t="s">
        <v>276</v>
      </c>
      <c r="K62" s="68"/>
      <c r="L62" s="33"/>
      <c r="M62" s="89"/>
      <c r="N62" s="93" t="s">
        <v>37</v>
      </c>
      <c r="O62" s="91" t="s">
        <v>229</v>
      </c>
      <c r="P62" s="168" t="s">
        <v>230</v>
      </c>
      <c r="Q62" s="39" t="s">
        <v>277</v>
      </c>
      <c r="R62" s="13"/>
    </row>
    <row r="63" spans="1:18" s="11" customFormat="1" ht="69.75" customHeight="1">
      <c r="A63" s="694"/>
      <c r="B63" s="91" t="s">
        <v>278</v>
      </c>
      <c r="C63" s="91" t="s">
        <v>279</v>
      </c>
      <c r="D63" s="170" t="s">
        <v>280</v>
      </c>
      <c r="E63" s="170" t="s">
        <v>384</v>
      </c>
      <c r="F63" s="689"/>
      <c r="G63" s="11">
        <v>1</v>
      </c>
      <c r="H63" s="12">
        <v>0.01</v>
      </c>
      <c r="K63" s="40"/>
      <c r="M63" s="92"/>
      <c r="N63" s="93"/>
      <c r="O63" s="91"/>
      <c r="P63" s="168"/>
      <c r="Q63" s="37"/>
      <c r="R63" s="13"/>
    </row>
    <row r="64" spans="1:18" s="11" customFormat="1" ht="69.75" customHeight="1" thickBot="1">
      <c r="A64" s="694"/>
      <c r="B64" s="91" t="s">
        <v>291</v>
      </c>
      <c r="C64" s="91" t="s">
        <v>292</v>
      </c>
      <c r="D64" s="170" t="s">
        <v>293</v>
      </c>
      <c r="E64" s="170" t="s">
        <v>385</v>
      </c>
      <c r="F64" s="689"/>
      <c r="G64" s="11">
        <v>1</v>
      </c>
      <c r="H64" s="12">
        <v>0.01</v>
      </c>
      <c r="K64" s="40"/>
      <c r="M64" s="92"/>
      <c r="N64" s="93" t="s">
        <v>190</v>
      </c>
      <c r="O64" s="91" t="s">
        <v>294</v>
      </c>
      <c r="P64" s="168" t="s">
        <v>295</v>
      </c>
      <c r="Q64" s="37"/>
      <c r="R64" s="13"/>
    </row>
    <row r="65" spans="1:18" s="11" customFormat="1" ht="69.75" customHeight="1" thickBot="1">
      <c r="A65" s="121" t="s">
        <v>300</v>
      </c>
      <c r="B65" s="122" t="s">
        <v>301</v>
      </c>
      <c r="C65" s="122" t="s">
        <v>302</v>
      </c>
      <c r="D65" s="177" t="s">
        <v>303</v>
      </c>
      <c r="E65" s="177" t="s">
        <v>386</v>
      </c>
      <c r="F65" s="124">
        <v>0.13</v>
      </c>
      <c r="G65" s="122">
        <v>2</v>
      </c>
      <c r="H65" s="125"/>
      <c r="I65" s="122"/>
      <c r="J65" s="122"/>
      <c r="K65" s="126"/>
      <c r="L65" s="122"/>
      <c r="M65" s="123"/>
      <c r="N65" s="127" t="s">
        <v>37</v>
      </c>
      <c r="O65" s="122" t="s">
        <v>140</v>
      </c>
      <c r="P65" s="179" t="s">
        <v>141</v>
      </c>
      <c r="Q65" s="120" t="s">
        <v>304</v>
      </c>
      <c r="R65" s="13"/>
    </row>
    <row r="66" spans="1:18" s="11" customFormat="1" ht="69.75" customHeight="1">
      <c r="A66" s="774" t="s">
        <v>330</v>
      </c>
      <c r="B66" s="101" t="s">
        <v>331</v>
      </c>
      <c r="C66" s="101" t="s">
        <v>332</v>
      </c>
      <c r="D66" s="170" t="s">
        <v>333</v>
      </c>
      <c r="E66" s="170" t="s">
        <v>387</v>
      </c>
      <c r="F66" s="775">
        <v>0.08</v>
      </c>
      <c r="G66" s="11">
        <v>3</v>
      </c>
      <c r="H66" s="12"/>
      <c r="K66" s="40"/>
      <c r="M66" s="54"/>
      <c r="N66" s="103"/>
      <c r="O66" s="101"/>
      <c r="P66" s="168"/>
      <c r="Q66" s="37"/>
      <c r="R66" s="13"/>
    </row>
    <row r="67" spans="1:18" s="11" customFormat="1" ht="69.75" customHeight="1">
      <c r="A67" s="694"/>
      <c r="B67" s="101" t="s">
        <v>334</v>
      </c>
      <c r="C67" s="101" t="s">
        <v>335</v>
      </c>
      <c r="D67" s="170" t="s">
        <v>336</v>
      </c>
      <c r="E67" s="170" t="s">
        <v>388</v>
      </c>
      <c r="F67" s="689"/>
      <c r="G67" s="11">
        <v>2</v>
      </c>
      <c r="H67" s="12"/>
      <c r="K67" s="40"/>
      <c r="L67" s="55"/>
      <c r="M67" s="54"/>
      <c r="N67" s="103" t="s">
        <v>82</v>
      </c>
      <c r="O67" s="101" t="s">
        <v>135</v>
      </c>
      <c r="P67" s="168" t="s">
        <v>136</v>
      </c>
      <c r="Q67" s="37"/>
      <c r="R67" s="13"/>
    </row>
    <row r="68" spans="1:18" s="11" customFormat="1" ht="69.75" customHeight="1">
      <c r="A68" s="694"/>
      <c r="B68" s="726" t="s">
        <v>337</v>
      </c>
      <c r="C68" s="726" t="s">
        <v>338</v>
      </c>
      <c r="D68" s="693" t="s">
        <v>339</v>
      </c>
      <c r="E68" s="693" t="s">
        <v>389</v>
      </c>
      <c r="F68" s="689"/>
      <c r="H68" s="12"/>
      <c r="K68" s="697"/>
      <c r="L68" s="695"/>
      <c r="M68" s="696"/>
      <c r="N68" s="103" t="s">
        <v>37</v>
      </c>
      <c r="O68" s="101" t="s">
        <v>140</v>
      </c>
      <c r="P68" s="168" t="s">
        <v>141</v>
      </c>
      <c r="Q68" s="39" t="s">
        <v>340</v>
      </c>
      <c r="R68" s="13"/>
    </row>
    <row r="69" spans="1:18" s="11" customFormat="1" ht="69.75" customHeight="1">
      <c r="A69" s="694"/>
      <c r="B69" s="692"/>
      <c r="C69" s="692"/>
      <c r="D69" s="693"/>
      <c r="E69" s="693"/>
      <c r="F69" s="689"/>
      <c r="G69" s="11">
        <v>5</v>
      </c>
      <c r="H69" s="12"/>
      <c r="K69" s="697"/>
      <c r="L69" s="695"/>
      <c r="M69" s="696"/>
      <c r="N69" s="103" t="s">
        <v>107</v>
      </c>
      <c r="O69" s="101" t="s">
        <v>341</v>
      </c>
      <c r="P69" s="168" t="s">
        <v>342</v>
      </c>
      <c r="Q69" s="37"/>
      <c r="R69" s="13"/>
    </row>
    <row r="70" spans="1:18" s="11" customFormat="1" ht="69.75" customHeight="1" thickBot="1">
      <c r="A70" s="694"/>
      <c r="B70" s="101" t="s">
        <v>343</v>
      </c>
      <c r="C70" s="101" t="s">
        <v>344</v>
      </c>
      <c r="D70" s="170" t="s">
        <v>345</v>
      </c>
      <c r="E70" s="170" t="s">
        <v>390</v>
      </c>
      <c r="F70" s="689"/>
      <c r="G70" s="11">
        <v>1</v>
      </c>
      <c r="H70" s="12"/>
      <c r="K70" s="40"/>
      <c r="L70" s="55"/>
      <c r="M70" s="54"/>
      <c r="N70" s="103"/>
      <c r="O70" s="101"/>
      <c r="P70" s="168"/>
      <c r="Q70" s="37"/>
      <c r="R70" s="13"/>
    </row>
    <row r="71" spans="1:18" s="11" customFormat="1" ht="69.75" customHeight="1" thickBot="1">
      <c r="A71" s="106" t="s">
        <v>30</v>
      </c>
      <c r="B71" s="107" t="s">
        <v>349</v>
      </c>
      <c r="C71" s="107" t="s">
        <v>30</v>
      </c>
      <c r="D71" s="172" t="s">
        <v>350</v>
      </c>
      <c r="E71" s="172" t="s">
        <v>391</v>
      </c>
      <c r="F71" s="109">
        <v>0.1</v>
      </c>
      <c r="G71" s="110">
        <v>1</v>
      </c>
      <c r="H71" s="111">
        <v>0.1</v>
      </c>
      <c r="I71" s="110"/>
      <c r="J71" s="110" t="s">
        <v>351</v>
      </c>
      <c r="K71" s="112"/>
      <c r="L71" s="110"/>
      <c r="M71" s="108"/>
      <c r="N71" s="106" t="s">
        <v>146</v>
      </c>
      <c r="O71" s="107" t="s">
        <v>352</v>
      </c>
      <c r="P71" s="175" t="s">
        <v>353</v>
      </c>
      <c r="Q71" s="43"/>
    </row>
    <row r="72" spans="1:18" s="11" customFormat="1">
      <c r="H72" s="12"/>
      <c r="R72" s="13"/>
    </row>
    <row r="73" spans="1:18" s="11" customFormat="1">
      <c r="H73" s="12"/>
      <c r="R73" s="13"/>
    </row>
    <row r="74" spans="1:18" s="11" customFormat="1">
      <c r="H74" s="12"/>
    </row>
    <row r="75" spans="1:18" s="11" customFormat="1">
      <c r="H75" s="12"/>
      <c r="R75" s="13"/>
    </row>
    <row r="76" spans="1:18" s="11" customFormat="1">
      <c r="H76" s="12"/>
      <c r="R76" s="13"/>
    </row>
    <row r="77" spans="1:18" s="11" customFormat="1">
      <c r="H77" s="12"/>
      <c r="R77" s="13"/>
    </row>
    <row r="78" spans="1:18" s="11" customFormat="1">
      <c r="H78" s="12"/>
      <c r="R78" s="13"/>
    </row>
    <row r="149" spans="8:26" s="11" customFormat="1">
      <c r="H149" s="12"/>
      <c r="R149" s="13"/>
      <c r="Y149" s="11" t="s">
        <v>354</v>
      </c>
      <c r="Z149" s="11" t="s">
        <v>355</v>
      </c>
    </row>
    <row r="150" spans="8:26" s="11" customFormat="1">
      <c r="H150" s="12"/>
      <c r="R150" s="13"/>
      <c r="Y150" s="11" t="s">
        <v>356</v>
      </c>
    </row>
    <row r="151" spans="8:26" s="11" customFormat="1">
      <c r="H151" s="12"/>
      <c r="R151" s="13"/>
      <c r="Y151" s="11" t="s">
        <v>357</v>
      </c>
    </row>
    <row r="152" spans="8:26" s="11" customFormat="1">
      <c r="H152" s="12"/>
      <c r="R152" s="13"/>
      <c r="Y152" s="11" t="s">
        <v>358</v>
      </c>
    </row>
  </sheetData>
  <mergeCells count="103">
    <mergeCell ref="K68:K69"/>
    <mergeCell ref="L68:L69"/>
    <mergeCell ref="M68:M69"/>
    <mergeCell ref="D4:D7"/>
    <mergeCell ref="D9:D10"/>
    <mergeCell ref="D11:D16"/>
    <mergeCell ref="D17:D21"/>
    <mergeCell ref="D22:D23"/>
    <mergeCell ref="D30:D38"/>
    <mergeCell ref="D39:D42"/>
    <mergeCell ref="K57:K61"/>
    <mergeCell ref="L57:L61"/>
    <mergeCell ref="M57:M61"/>
    <mergeCell ref="K44:K45"/>
    <mergeCell ref="L44:L45"/>
    <mergeCell ref="M44:M45"/>
    <mergeCell ref="L4:L7"/>
    <mergeCell ref="M4:M7"/>
    <mergeCell ref="L48:L50"/>
    <mergeCell ref="M48:M50"/>
    <mergeCell ref="F30:F42"/>
    <mergeCell ref="K51:K52"/>
    <mergeCell ref="L51:L52"/>
    <mergeCell ref="M51:M52"/>
    <mergeCell ref="A62:A64"/>
    <mergeCell ref="F62:F64"/>
    <mergeCell ref="A66:A70"/>
    <mergeCell ref="F66:F70"/>
    <mergeCell ref="B68:B69"/>
    <mergeCell ref="C68:C69"/>
    <mergeCell ref="E68:E69"/>
    <mergeCell ref="D68:D69"/>
    <mergeCell ref="B57:B61"/>
    <mergeCell ref="C57:C61"/>
    <mergeCell ref="E57:E61"/>
    <mergeCell ref="D57:D61"/>
    <mergeCell ref="A48:A61"/>
    <mergeCell ref="D48:D50"/>
    <mergeCell ref="D51:D52"/>
    <mergeCell ref="Q44:Q45"/>
    <mergeCell ref="B48:B50"/>
    <mergeCell ref="C48:C50"/>
    <mergeCell ref="E48:E50"/>
    <mergeCell ref="F48:F61"/>
    <mergeCell ref="K48:K50"/>
    <mergeCell ref="B53:B56"/>
    <mergeCell ref="C53:C56"/>
    <mergeCell ref="E53:E56"/>
    <mergeCell ref="K53:K56"/>
    <mergeCell ref="L53:L56"/>
    <mergeCell ref="M53:M56"/>
    <mergeCell ref="D53:D56"/>
    <mergeCell ref="A43:A47"/>
    <mergeCell ref="F43:F47"/>
    <mergeCell ref="B44:B45"/>
    <mergeCell ref="C44:C45"/>
    <mergeCell ref="E44:E45"/>
    <mergeCell ref="D44:D45"/>
    <mergeCell ref="B51:B52"/>
    <mergeCell ref="C51:C52"/>
    <mergeCell ref="E51:E52"/>
    <mergeCell ref="B22:B23"/>
    <mergeCell ref="C22:C23"/>
    <mergeCell ref="E22:E23"/>
    <mergeCell ref="A30:A42"/>
    <mergeCell ref="B30:B38"/>
    <mergeCell ref="C30:C38"/>
    <mergeCell ref="E30:E38"/>
    <mergeCell ref="L11:L16"/>
    <mergeCell ref="M11:M16"/>
    <mergeCell ref="A17:A29"/>
    <mergeCell ref="B17:B21"/>
    <mergeCell ref="C17:C21"/>
    <mergeCell ref="E17:E21"/>
    <mergeCell ref="F17:F29"/>
    <mergeCell ref="K17:K21"/>
    <mergeCell ref="L17:L21"/>
    <mergeCell ref="M17:M21"/>
    <mergeCell ref="B39:B42"/>
    <mergeCell ref="C39:C42"/>
    <mergeCell ref="E39:E42"/>
    <mergeCell ref="A2:E2"/>
    <mergeCell ref="K2:M2"/>
    <mergeCell ref="N2:P2"/>
    <mergeCell ref="Q2:Q3"/>
    <mergeCell ref="B3:C3"/>
    <mergeCell ref="I3:J3"/>
    <mergeCell ref="B9:B10"/>
    <mergeCell ref="C9:C10"/>
    <mergeCell ref="E9:E10"/>
    <mergeCell ref="K9:K10"/>
    <mergeCell ref="L9:L10"/>
    <mergeCell ref="M9:M10"/>
    <mergeCell ref="A4:A16"/>
    <mergeCell ref="B4:B7"/>
    <mergeCell ref="C4:C7"/>
    <mergeCell ref="E4:E7"/>
    <mergeCell ref="F4:F14"/>
    <mergeCell ref="K4:K7"/>
    <mergeCell ref="B11:B16"/>
    <mergeCell ref="C11:C16"/>
    <mergeCell ref="E11:E16"/>
    <mergeCell ref="K11:K16"/>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124"/>
  <sheetViews>
    <sheetView zoomScale="70" zoomScaleNormal="70" workbookViewId="0">
      <pane ySplit="3" topLeftCell="A13" activePane="bottomLeft" state="frozen"/>
      <selection pane="bottomLeft" activeCell="AB28" sqref="AB28"/>
      <selection activeCell="AB28" sqref="AB28"/>
    </sheetView>
  </sheetViews>
  <sheetFormatPr defaultColWidth="9.140625" defaultRowHeight="15.75" outlineLevelCol="1"/>
  <cols>
    <col min="1" max="1" width="17.42578125" style="11" customWidth="1"/>
    <col min="2" max="2" width="14.140625" style="11" customWidth="1"/>
    <col min="3" max="3" width="21.7109375" style="11" customWidth="1"/>
    <col min="4" max="4" width="70.140625" style="11" customWidth="1"/>
    <col min="5" max="5" width="78.28515625" style="11" customWidth="1"/>
    <col min="6" max="7" width="10.28515625" style="11" hidden="1" customWidth="1" outlineLevel="1"/>
    <col min="8" max="8" width="14.85546875" style="12" hidden="1" customWidth="1" outlineLevel="1"/>
    <col min="9" max="10" width="18.85546875" style="11" hidden="1" customWidth="1" outlineLevel="1"/>
    <col min="11" max="11" width="17.7109375" style="11" hidden="1" customWidth="1" collapsed="1"/>
    <col min="12" max="12" width="17.7109375" style="11" customWidth="1"/>
    <col min="13" max="13" width="17.7109375" style="11" hidden="1" customWidth="1"/>
    <col min="14" max="14" width="17.42578125" style="11" customWidth="1"/>
    <col min="15" max="15" width="14.140625" style="11" customWidth="1"/>
    <col min="16" max="16" width="74.42578125" style="11" customWidth="1"/>
    <col min="17" max="17" width="26.85546875" style="11" customWidth="1"/>
    <col min="18" max="18" width="7.140625" style="13" customWidth="1"/>
    <col min="19" max="19" width="25.7109375" style="11" customWidth="1"/>
    <col min="20" max="20" width="20.5703125" style="11" customWidth="1"/>
    <col min="21" max="21" width="38.42578125" style="11" customWidth="1"/>
    <col min="22" max="22" width="37" style="11" customWidth="1"/>
    <col min="23" max="23" width="12" style="11" bestFit="1" customWidth="1"/>
    <col min="24" max="24" width="6.28515625" style="11" customWidth="1"/>
    <col min="25" max="25" width="30.28515625" style="11" bestFit="1" customWidth="1"/>
    <col min="26" max="27" width="14.42578125" style="11" customWidth="1"/>
    <col min="28" max="28" width="31.140625" style="11" customWidth="1"/>
    <col min="29" max="29" width="12.42578125" style="11" bestFit="1" customWidth="1"/>
    <col min="30" max="30" width="9.140625" style="11"/>
    <col min="31" max="31" width="46" style="11" bestFit="1" customWidth="1"/>
    <col min="32" max="16384" width="9.140625" style="14"/>
  </cols>
  <sheetData>
    <row r="1" spans="1:31" ht="13.5" customHeight="1" thickBot="1"/>
    <row r="2" spans="1:31" s="19" customFormat="1" ht="33.75" customHeight="1" thickBot="1">
      <c r="A2" s="711" t="s">
        <v>21</v>
      </c>
      <c r="B2" s="712"/>
      <c r="C2" s="712"/>
      <c r="D2" s="712"/>
      <c r="E2" s="712"/>
      <c r="F2" s="15"/>
      <c r="G2" s="15"/>
      <c r="H2" s="16"/>
      <c r="I2" s="15"/>
      <c r="J2" s="15"/>
      <c r="K2" s="731" t="s">
        <v>22</v>
      </c>
      <c r="L2" s="732"/>
      <c r="M2" s="733"/>
      <c r="N2" s="756" t="s">
        <v>23</v>
      </c>
      <c r="O2" s="757"/>
      <c r="P2" s="758"/>
      <c r="Q2" s="753" t="s">
        <v>24</v>
      </c>
      <c r="R2" s="17"/>
      <c r="S2" s="18"/>
      <c r="T2" s="18"/>
      <c r="U2" s="18"/>
      <c r="V2" s="18"/>
      <c r="W2" s="18"/>
      <c r="X2" s="18"/>
      <c r="Y2" s="18"/>
      <c r="Z2" s="18"/>
      <c r="AA2" s="18"/>
      <c r="AB2" s="18"/>
      <c r="AC2" s="18"/>
      <c r="AD2" s="18"/>
      <c r="AE2" s="18"/>
    </row>
    <row r="3" spans="1:31" s="19" customFormat="1" ht="38.25" customHeight="1" thickBot="1">
      <c r="A3" s="20" t="s">
        <v>25</v>
      </c>
      <c r="B3" s="713" t="s">
        <v>26</v>
      </c>
      <c r="C3" s="714"/>
      <c r="D3" s="21" t="s">
        <v>27</v>
      </c>
      <c r="E3" s="21" t="s">
        <v>359</v>
      </c>
      <c r="F3" s="22" t="s">
        <v>28</v>
      </c>
      <c r="G3" s="23" t="s">
        <v>29</v>
      </c>
      <c r="H3" s="24" t="s">
        <v>30</v>
      </c>
      <c r="I3" s="734" t="s">
        <v>31</v>
      </c>
      <c r="J3" s="735"/>
      <c r="K3" s="25" t="s">
        <v>5</v>
      </c>
      <c r="L3" s="26" t="s">
        <v>10</v>
      </c>
      <c r="M3" s="27" t="s">
        <v>15</v>
      </c>
      <c r="N3" s="28" t="s">
        <v>25</v>
      </c>
      <c r="O3" s="29" t="s">
        <v>26</v>
      </c>
      <c r="P3" s="30" t="s">
        <v>32</v>
      </c>
      <c r="Q3" s="754"/>
      <c r="R3" s="17"/>
      <c r="S3" s="18"/>
      <c r="T3" s="18"/>
      <c r="U3" s="18"/>
      <c r="V3" s="18"/>
      <c r="W3" s="18"/>
      <c r="X3" s="18"/>
      <c r="Y3" s="18"/>
      <c r="Z3" s="18"/>
      <c r="AA3" s="18"/>
      <c r="AB3" s="18"/>
      <c r="AC3" s="18"/>
      <c r="AD3" s="18"/>
      <c r="AE3" s="18"/>
    </row>
    <row r="4" spans="1:31" ht="69.75" customHeight="1">
      <c r="A4" s="779" t="s">
        <v>33</v>
      </c>
      <c r="B4" s="715" t="s">
        <v>62</v>
      </c>
      <c r="C4" s="715" t="s">
        <v>63</v>
      </c>
      <c r="D4" s="716" t="s">
        <v>64</v>
      </c>
      <c r="E4" s="716" t="s">
        <v>362</v>
      </c>
      <c r="F4" s="737"/>
      <c r="G4" s="11">
        <v>4</v>
      </c>
      <c r="I4" s="11" t="s">
        <v>65</v>
      </c>
      <c r="J4" s="11" t="s">
        <v>66</v>
      </c>
      <c r="K4" s="697"/>
      <c r="L4" s="695"/>
      <c r="M4" s="696"/>
      <c r="N4" s="35" t="s">
        <v>37</v>
      </c>
      <c r="O4" s="36" t="s">
        <v>67</v>
      </c>
      <c r="P4" s="168" t="s">
        <v>68</v>
      </c>
      <c r="Q4" s="130"/>
      <c r="R4" s="11"/>
    </row>
    <row r="5" spans="1:31" ht="69.75" customHeight="1">
      <c r="A5" s="707"/>
      <c r="B5" s="692"/>
      <c r="C5" s="692"/>
      <c r="D5" s="716"/>
      <c r="E5" s="716"/>
      <c r="F5" s="737"/>
      <c r="K5" s="697"/>
      <c r="L5" s="695"/>
      <c r="M5" s="696"/>
      <c r="N5" s="35" t="s">
        <v>37</v>
      </c>
      <c r="O5" s="36" t="s">
        <v>69</v>
      </c>
      <c r="P5" s="168" t="s">
        <v>70</v>
      </c>
      <c r="Q5" s="118"/>
      <c r="R5" s="11"/>
    </row>
    <row r="6" spans="1:31" ht="69.75" customHeight="1">
      <c r="A6" s="707"/>
      <c r="B6" s="715" t="s">
        <v>71</v>
      </c>
      <c r="C6" s="715" t="s">
        <v>72</v>
      </c>
      <c r="D6" s="716" t="s">
        <v>73</v>
      </c>
      <c r="E6" s="716" t="s">
        <v>363</v>
      </c>
      <c r="F6" s="737"/>
      <c r="K6" s="697"/>
      <c r="L6" s="695"/>
      <c r="M6" s="696"/>
      <c r="N6" s="35" t="s">
        <v>37</v>
      </c>
      <c r="O6" s="36" t="s">
        <v>74</v>
      </c>
      <c r="P6" s="168" t="s">
        <v>75</v>
      </c>
      <c r="Q6" s="118"/>
      <c r="R6" s="11"/>
    </row>
    <row r="7" spans="1:31" ht="69.75" customHeight="1">
      <c r="A7" s="707"/>
      <c r="B7" s="692"/>
      <c r="C7" s="692"/>
      <c r="D7" s="716"/>
      <c r="E7" s="716"/>
      <c r="F7" s="737"/>
      <c r="K7" s="697"/>
      <c r="L7" s="695"/>
      <c r="M7" s="696"/>
      <c r="N7" s="35" t="s">
        <v>37</v>
      </c>
      <c r="O7" s="36" t="s">
        <v>76</v>
      </c>
      <c r="P7" s="168" t="s">
        <v>77</v>
      </c>
      <c r="Q7" s="118"/>
      <c r="R7" s="11"/>
    </row>
    <row r="8" spans="1:31" ht="69.75" customHeight="1">
      <c r="A8" s="707"/>
      <c r="B8" s="692"/>
      <c r="C8" s="692"/>
      <c r="D8" s="716"/>
      <c r="E8" s="716"/>
      <c r="F8" s="737"/>
      <c r="K8" s="697"/>
      <c r="L8" s="695"/>
      <c r="M8" s="696"/>
      <c r="N8" s="35" t="s">
        <v>37</v>
      </c>
      <c r="O8" s="36" t="s">
        <v>78</v>
      </c>
      <c r="P8" s="168" t="s">
        <v>79</v>
      </c>
      <c r="Q8" s="118"/>
      <c r="R8" s="11"/>
    </row>
    <row r="9" spans="1:31" ht="69.75" customHeight="1">
      <c r="A9" s="707"/>
      <c r="B9" s="692"/>
      <c r="C9" s="692"/>
      <c r="D9" s="716"/>
      <c r="E9" s="716"/>
      <c r="F9" s="737"/>
      <c r="G9" s="11">
        <v>3</v>
      </c>
      <c r="I9" s="11" t="s">
        <v>80</v>
      </c>
      <c r="J9" s="11" t="s">
        <v>81</v>
      </c>
      <c r="K9" s="697"/>
      <c r="L9" s="695"/>
      <c r="M9" s="696"/>
      <c r="N9" s="35" t="s">
        <v>82</v>
      </c>
      <c r="O9" s="36" t="s">
        <v>83</v>
      </c>
      <c r="P9" s="168" t="s">
        <v>364</v>
      </c>
      <c r="Q9" s="118"/>
      <c r="R9" s="11"/>
    </row>
    <row r="10" spans="1:31" s="11" customFormat="1" ht="69.75" customHeight="1">
      <c r="A10" s="780"/>
      <c r="B10" s="692"/>
      <c r="C10" s="692"/>
      <c r="D10" s="716"/>
      <c r="E10" s="716"/>
      <c r="F10" s="37"/>
      <c r="H10" s="12"/>
      <c r="K10" s="697"/>
      <c r="L10" s="695"/>
      <c r="M10" s="696"/>
      <c r="N10" s="35" t="s">
        <v>85</v>
      </c>
      <c r="O10" s="36" t="s">
        <v>86</v>
      </c>
      <c r="P10" s="168" t="s">
        <v>87</v>
      </c>
      <c r="Q10" s="118"/>
    </row>
    <row r="11" spans="1:31" s="11" customFormat="1" ht="69.75" customHeight="1" thickBot="1">
      <c r="A11" s="781"/>
      <c r="B11" s="704"/>
      <c r="C11" s="704"/>
      <c r="D11" s="727"/>
      <c r="E11" s="727"/>
      <c r="F11" s="43"/>
      <c r="H11" s="12"/>
      <c r="K11" s="755"/>
      <c r="L11" s="701"/>
      <c r="M11" s="700"/>
      <c r="N11" s="44" t="s">
        <v>85</v>
      </c>
      <c r="O11" s="45" t="s">
        <v>88</v>
      </c>
      <c r="P11" s="174" t="s">
        <v>89</v>
      </c>
      <c r="Q11" s="118"/>
    </row>
    <row r="12" spans="1:31" s="11" customFormat="1" ht="157.5">
      <c r="A12" s="708" t="s">
        <v>90</v>
      </c>
      <c r="B12" s="47" t="s">
        <v>91</v>
      </c>
      <c r="C12" s="47" t="s">
        <v>92</v>
      </c>
      <c r="D12" s="169" t="s">
        <v>93</v>
      </c>
      <c r="E12" s="169" t="s">
        <v>392</v>
      </c>
      <c r="F12" s="739">
        <v>0.14000000000000001</v>
      </c>
      <c r="G12" s="33">
        <v>6</v>
      </c>
      <c r="H12" s="49">
        <v>0.02</v>
      </c>
      <c r="I12" s="33"/>
      <c r="J12" s="33"/>
      <c r="K12" s="50"/>
      <c r="L12" s="51"/>
      <c r="M12" s="48"/>
      <c r="N12" s="52" t="s">
        <v>94</v>
      </c>
      <c r="O12" s="47" t="s">
        <v>95</v>
      </c>
      <c r="P12" s="173" t="s">
        <v>96</v>
      </c>
      <c r="Q12" s="118"/>
      <c r="R12" s="13"/>
    </row>
    <row r="13" spans="1:31" s="11" customFormat="1" ht="173.25">
      <c r="A13" s="694"/>
      <c r="B13" s="53" t="s">
        <v>97</v>
      </c>
      <c r="C13" s="53" t="s">
        <v>98</v>
      </c>
      <c r="D13" s="170" t="s">
        <v>99</v>
      </c>
      <c r="E13" s="170" t="s">
        <v>393</v>
      </c>
      <c r="F13" s="689"/>
      <c r="G13" s="11">
        <v>4</v>
      </c>
      <c r="H13" s="12">
        <v>0.01</v>
      </c>
      <c r="K13" s="41"/>
      <c r="L13" s="55"/>
      <c r="M13" s="54"/>
      <c r="N13" s="56" t="s">
        <v>94</v>
      </c>
      <c r="O13" s="53" t="s">
        <v>100</v>
      </c>
      <c r="P13" s="168" t="s">
        <v>101</v>
      </c>
      <c r="Q13" s="118"/>
      <c r="R13" s="13"/>
    </row>
    <row r="14" spans="1:31" s="11" customFormat="1" ht="69.75" customHeight="1">
      <c r="A14" s="694"/>
      <c r="B14" s="738" t="s">
        <v>102</v>
      </c>
      <c r="C14" s="738" t="s">
        <v>103</v>
      </c>
      <c r="D14" s="693" t="s">
        <v>104</v>
      </c>
      <c r="E14" s="693" t="s">
        <v>394</v>
      </c>
      <c r="F14" s="689"/>
      <c r="G14" s="11">
        <v>3</v>
      </c>
      <c r="H14" s="12"/>
      <c r="K14" s="694"/>
      <c r="L14" s="695"/>
      <c r="M14" s="696"/>
      <c r="N14" s="56" t="s">
        <v>37</v>
      </c>
      <c r="O14" s="53" t="s">
        <v>105</v>
      </c>
      <c r="P14" s="168" t="s">
        <v>106</v>
      </c>
      <c r="Q14" s="118"/>
      <c r="R14" s="13"/>
    </row>
    <row r="15" spans="1:31" s="11" customFormat="1" ht="69.75" customHeight="1">
      <c r="A15" s="694"/>
      <c r="B15" s="692"/>
      <c r="C15" s="692"/>
      <c r="D15" s="693"/>
      <c r="E15" s="693"/>
      <c r="F15" s="689"/>
      <c r="H15" s="12"/>
      <c r="K15" s="694"/>
      <c r="L15" s="695"/>
      <c r="M15" s="696"/>
      <c r="N15" s="56" t="s">
        <v>107</v>
      </c>
      <c r="O15" s="53" t="s">
        <v>108</v>
      </c>
      <c r="P15" s="168" t="s">
        <v>109</v>
      </c>
      <c r="Q15" s="118"/>
      <c r="R15" s="13"/>
    </row>
    <row r="16" spans="1:31" s="11" customFormat="1" ht="78.75">
      <c r="A16" s="694"/>
      <c r="B16" s="53" t="s">
        <v>110</v>
      </c>
      <c r="C16" s="53" t="s">
        <v>111</v>
      </c>
      <c r="D16" s="170" t="s">
        <v>112</v>
      </c>
      <c r="E16" s="170" t="s">
        <v>395</v>
      </c>
      <c r="F16" s="689"/>
      <c r="G16" s="11">
        <v>3</v>
      </c>
      <c r="H16" s="12"/>
      <c r="K16" s="41"/>
      <c r="L16" s="55"/>
      <c r="M16" s="54"/>
      <c r="N16" s="56"/>
      <c r="O16" s="53"/>
      <c r="P16" s="168"/>
      <c r="Q16" s="118"/>
      <c r="R16" s="13"/>
    </row>
    <row r="17" spans="1:18" s="11" customFormat="1" ht="69.75" customHeight="1">
      <c r="A17" s="694"/>
      <c r="B17" s="53" t="s">
        <v>113</v>
      </c>
      <c r="C17" s="53" t="s">
        <v>114</v>
      </c>
      <c r="D17" s="170" t="s">
        <v>115</v>
      </c>
      <c r="E17" s="170" t="s">
        <v>396</v>
      </c>
      <c r="F17" s="689"/>
      <c r="G17" s="11">
        <v>1</v>
      </c>
      <c r="H17" s="12">
        <v>0.01</v>
      </c>
      <c r="K17" s="41"/>
      <c r="L17" s="55"/>
      <c r="M17" s="54"/>
      <c r="N17" s="56"/>
      <c r="O17" s="53"/>
      <c r="P17" s="168"/>
      <c r="Q17" s="118"/>
      <c r="R17" s="13"/>
    </row>
    <row r="18" spans="1:18" s="11" customFormat="1" ht="69.75" customHeight="1">
      <c r="A18" s="694"/>
      <c r="B18" s="738" t="s">
        <v>116</v>
      </c>
      <c r="C18" s="738" t="s">
        <v>117</v>
      </c>
      <c r="D18" s="693" t="s">
        <v>118</v>
      </c>
      <c r="E18" s="693" t="s">
        <v>397</v>
      </c>
      <c r="F18" s="689"/>
      <c r="H18" s="12"/>
      <c r="K18" s="694"/>
      <c r="L18" s="695"/>
      <c r="M18" s="696"/>
      <c r="N18" s="56" t="s">
        <v>37</v>
      </c>
      <c r="O18" s="53" t="s">
        <v>119</v>
      </c>
      <c r="P18" s="168" t="s">
        <v>120</v>
      </c>
      <c r="Q18" s="118"/>
      <c r="R18" s="13"/>
    </row>
    <row r="19" spans="1:18" s="11" customFormat="1" ht="69.75" customHeight="1" thickBot="1">
      <c r="A19" s="702"/>
      <c r="B19" s="704"/>
      <c r="C19" s="704"/>
      <c r="D19" s="703"/>
      <c r="E19" s="703"/>
      <c r="F19" s="690"/>
      <c r="G19" s="46">
        <v>2</v>
      </c>
      <c r="H19" s="57"/>
      <c r="I19" s="46"/>
      <c r="J19" s="46"/>
      <c r="K19" s="702"/>
      <c r="L19" s="701"/>
      <c r="M19" s="700"/>
      <c r="N19" s="58" t="s">
        <v>121</v>
      </c>
      <c r="O19" s="59" t="s">
        <v>122</v>
      </c>
      <c r="P19" s="174" t="s">
        <v>123</v>
      </c>
      <c r="Q19" s="118"/>
      <c r="R19" s="13"/>
    </row>
    <row r="20" spans="1:18" s="11" customFormat="1" ht="69.75" customHeight="1">
      <c r="A20" s="718" t="s">
        <v>172</v>
      </c>
      <c r="B20" s="730" t="s">
        <v>173</v>
      </c>
      <c r="C20" s="730" t="s">
        <v>174</v>
      </c>
      <c r="D20" s="729" t="s">
        <v>175</v>
      </c>
      <c r="E20" s="729" t="s">
        <v>373</v>
      </c>
      <c r="F20" s="748">
        <v>0.1</v>
      </c>
      <c r="G20" s="33">
        <v>2</v>
      </c>
      <c r="H20" s="49"/>
      <c r="I20" s="33"/>
      <c r="J20" s="33"/>
      <c r="K20" s="68"/>
      <c r="L20" s="51"/>
      <c r="M20" s="33"/>
      <c r="N20" s="69" t="s">
        <v>172</v>
      </c>
      <c r="O20" s="70" t="s">
        <v>176</v>
      </c>
      <c r="P20" s="173" t="s">
        <v>177</v>
      </c>
      <c r="Q20" s="118"/>
      <c r="R20" s="13"/>
    </row>
    <row r="21" spans="1:18" s="11" customFormat="1" ht="69.75" customHeight="1">
      <c r="A21" s="719"/>
      <c r="B21" s="692"/>
      <c r="C21" s="692"/>
      <c r="D21" s="693"/>
      <c r="E21" s="693"/>
      <c r="F21" s="749"/>
      <c r="H21" s="12"/>
      <c r="K21" s="40"/>
      <c r="L21" s="55"/>
      <c r="N21" s="71" t="s">
        <v>178</v>
      </c>
      <c r="O21" s="72" t="s">
        <v>179</v>
      </c>
      <c r="P21" s="168" t="s">
        <v>180</v>
      </c>
      <c r="Q21" s="118"/>
      <c r="R21" s="13"/>
    </row>
    <row r="22" spans="1:18" s="11" customFormat="1" ht="69.75" customHeight="1">
      <c r="A22" s="719"/>
      <c r="B22" s="692"/>
      <c r="C22" s="692"/>
      <c r="D22" s="693"/>
      <c r="E22" s="693"/>
      <c r="F22" s="749"/>
      <c r="H22" s="12"/>
      <c r="K22" s="40"/>
      <c r="L22" s="55"/>
      <c r="N22" s="71" t="s">
        <v>178</v>
      </c>
      <c r="O22" s="72" t="s">
        <v>181</v>
      </c>
      <c r="P22" s="168" t="s">
        <v>182</v>
      </c>
      <c r="Q22" s="118"/>
      <c r="R22" s="13"/>
    </row>
    <row r="23" spans="1:18" s="11" customFormat="1" ht="69.75" customHeight="1">
      <c r="A23" s="719"/>
      <c r="B23" s="692"/>
      <c r="C23" s="692"/>
      <c r="D23" s="693"/>
      <c r="E23" s="693"/>
      <c r="F23" s="749"/>
      <c r="H23" s="12"/>
      <c r="K23" s="40"/>
      <c r="L23" s="55"/>
      <c r="N23" s="71" t="s">
        <v>183</v>
      </c>
      <c r="O23" s="72" t="s">
        <v>184</v>
      </c>
      <c r="P23" s="168" t="s">
        <v>185</v>
      </c>
      <c r="Q23" s="118"/>
    </row>
    <row r="24" spans="1:18" s="11" customFormat="1" ht="69.75" customHeight="1">
      <c r="A24" s="719"/>
      <c r="B24" s="692"/>
      <c r="C24" s="692"/>
      <c r="D24" s="693"/>
      <c r="E24" s="693"/>
      <c r="F24" s="749"/>
      <c r="H24" s="12"/>
      <c r="K24" s="40"/>
      <c r="L24" s="55"/>
      <c r="N24" s="71" t="s">
        <v>183</v>
      </c>
      <c r="O24" s="72" t="s">
        <v>186</v>
      </c>
      <c r="P24" s="168" t="s">
        <v>187</v>
      </c>
      <c r="Q24" s="118"/>
      <c r="R24" s="13"/>
    </row>
    <row r="25" spans="1:18" s="11" customFormat="1" ht="69.75" customHeight="1">
      <c r="A25" s="719"/>
      <c r="B25" s="692"/>
      <c r="C25" s="692"/>
      <c r="D25" s="693"/>
      <c r="E25" s="693"/>
      <c r="F25" s="749"/>
      <c r="H25" s="12"/>
      <c r="K25" s="40"/>
      <c r="L25" s="55"/>
      <c r="N25" s="71" t="s">
        <v>183</v>
      </c>
      <c r="O25" s="72" t="s">
        <v>188</v>
      </c>
      <c r="P25" s="168" t="s">
        <v>189</v>
      </c>
      <c r="Q25" s="118"/>
      <c r="R25" s="13"/>
    </row>
    <row r="26" spans="1:18" s="11" customFormat="1" ht="69.75" customHeight="1">
      <c r="A26" s="719"/>
      <c r="B26" s="692"/>
      <c r="C26" s="692"/>
      <c r="D26" s="693"/>
      <c r="E26" s="693"/>
      <c r="F26" s="749"/>
      <c r="H26" s="12"/>
      <c r="K26" s="40"/>
      <c r="L26" s="55"/>
      <c r="N26" s="71" t="s">
        <v>190</v>
      </c>
      <c r="O26" s="72" t="s">
        <v>191</v>
      </c>
      <c r="P26" s="168" t="s">
        <v>192</v>
      </c>
      <c r="Q26" s="118"/>
      <c r="R26" s="13"/>
    </row>
    <row r="27" spans="1:18" s="11" customFormat="1" ht="69.75" customHeight="1">
      <c r="A27" s="719"/>
      <c r="B27" s="692"/>
      <c r="C27" s="692"/>
      <c r="D27" s="693"/>
      <c r="E27" s="693"/>
      <c r="F27" s="749"/>
      <c r="H27" s="12"/>
      <c r="K27" s="40"/>
      <c r="L27" s="55"/>
      <c r="N27" s="71" t="s">
        <v>183</v>
      </c>
      <c r="O27" s="72" t="s">
        <v>193</v>
      </c>
      <c r="P27" s="168" t="s">
        <v>194</v>
      </c>
      <c r="Q27" s="118"/>
      <c r="R27" s="13"/>
    </row>
    <row r="28" spans="1:18" s="11" customFormat="1" ht="69.75" customHeight="1">
      <c r="A28" s="719"/>
      <c r="B28" s="692"/>
      <c r="C28" s="692"/>
      <c r="D28" s="693"/>
      <c r="E28" s="693"/>
      <c r="F28" s="749"/>
      <c r="H28" s="12"/>
      <c r="K28" s="40"/>
      <c r="L28" s="55"/>
      <c r="N28" s="71" t="s">
        <v>37</v>
      </c>
      <c r="O28" s="72" t="s">
        <v>140</v>
      </c>
      <c r="P28" s="168" t="s">
        <v>141</v>
      </c>
      <c r="Q28" s="131" t="s">
        <v>195</v>
      </c>
      <c r="R28" s="13"/>
    </row>
    <row r="29" spans="1:18" s="11" customFormat="1" ht="69.75" customHeight="1">
      <c r="A29" s="719"/>
      <c r="B29" s="741" t="s">
        <v>196</v>
      </c>
      <c r="C29" s="741" t="s">
        <v>197</v>
      </c>
      <c r="D29" s="693" t="s">
        <v>198</v>
      </c>
      <c r="E29" s="693" t="s">
        <v>374</v>
      </c>
      <c r="F29" s="749"/>
      <c r="H29" s="12"/>
      <c r="K29" s="40"/>
      <c r="L29" s="55"/>
      <c r="N29" s="71" t="s">
        <v>37</v>
      </c>
      <c r="O29" s="72" t="s">
        <v>199</v>
      </c>
      <c r="P29" s="168" t="s">
        <v>200</v>
      </c>
      <c r="Q29" s="118"/>
      <c r="R29" s="13"/>
    </row>
    <row r="30" spans="1:18" s="11" customFormat="1" ht="69.75" customHeight="1">
      <c r="A30" s="719"/>
      <c r="B30" s="692"/>
      <c r="C30" s="692"/>
      <c r="D30" s="693"/>
      <c r="E30" s="693"/>
      <c r="F30" s="749"/>
      <c r="H30" s="12"/>
      <c r="K30" s="40"/>
      <c r="L30" s="55"/>
      <c r="N30" s="71" t="s">
        <v>183</v>
      </c>
      <c r="O30" s="72" t="s">
        <v>201</v>
      </c>
      <c r="P30" s="168" t="s">
        <v>202</v>
      </c>
      <c r="Q30" s="118"/>
      <c r="R30" s="13"/>
    </row>
    <row r="31" spans="1:18" s="11" customFormat="1" ht="69.75" customHeight="1">
      <c r="A31" s="719"/>
      <c r="B31" s="692"/>
      <c r="C31" s="692"/>
      <c r="D31" s="693"/>
      <c r="E31" s="693"/>
      <c r="F31" s="749"/>
      <c r="H31" s="12"/>
      <c r="K31" s="40"/>
      <c r="L31" s="55"/>
      <c r="N31" s="71" t="s">
        <v>183</v>
      </c>
      <c r="O31" s="72" t="s">
        <v>203</v>
      </c>
      <c r="P31" s="168" t="s">
        <v>204</v>
      </c>
      <c r="Q31" s="118"/>
      <c r="R31" s="13"/>
    </row>
    <row r="32" spans="1:18" s="11" customFormat="1" ht="69.75" customHeight="1" thickBot="1">
      <c r="A32" s="702"/>
      <c r="B32" s="704"/>
      <c r="C32" s="704"/>
      <c r="D32" s="703"/>
      <c r="E32" s="703"/>
      <c r="F32" s="690"/>
      <c r="G32" s="46">
        <v>10</v>
      </c>
      <c r="H32" s="57"/>
      <c r="I32" s="46"/>
      <c r="J32" s="46"/>
      <c r="K32" s="66"/>
      <c r="L32" s="73"/>
      <c r="M32" s="46"/>
      <c r="N32" s="74" t="s">
        <v>37</v>
      </c>
      <c r="O32" s="75" t="s">
        <v>140</v>
      </c>
      <c r="P32" s="174" t="s">
        <v>141</v>
      </c>
      <c r="Q32" s="131" t="s">
        <v>205</v>
      </c>
    </row>
    <row r="33" spans="1:18" s="11" customFormat="1" ht="69.75" customHeight="1">
      <c r="A33" s="783" t="s">
        <v>300</v>
      </c>
      <c r="B33" s="691" t="s">
        <v>311</v>
      </c>
      <c r="C33" s="691" t="s">
        <v>312</v>
      </c>
      <c r="D33" s="693" t="s">
        <v>313</v>
      </c>
      <c r="E33" s="693" t="s">
        <v>398</v>
      </c>
      <c r="F33" s="689"/>
      <c r="G33" s="11">
        <v>4</v>
      </c>
      <c r="H33" s="12">
        <v>0.01</v>
      </c>
      <c r="K33" s="694"/>
      <c r="L33" s="695"/>
      <c r="M33" s="696"/>
      <c r="N33" s="98" t="s">
        <v>314</v>
      </c>
      <c r="O33" s="97" t="s">
        <v>315</v>
      </c>
      <c r="P33" s="168" t="s">
        <v>316</v>
      </c>
      <c r="Q33" s="118"/>
      <c r="R33" s="13"/>
    </row>
    <row r="34" spans="1:18" s="11" customFormat="1" ht="69.75" customHeight="1">
      <c r="A34" s="783"/>
      <c r="B34" s="692"/>
      <c r="C34" s="692"/>
      <c r="D34" s="693"/>
      <c r="E34" s="693"/>
      <c r="F34" s="689"/>
      <c r="H34" s="12"/>
      <c r="K34" s="694"/>
      <c r="L34" s="692"/>
      <c r="M34" s="696"/>
      <c r="N34" s="98" t="s">
        <v>314</v>
      </c>
      <c r="O34" s="97" t="s">
        <v>317</v>
      </c>
      <c r="P34" s="168" t="s">
        <v>318</v>
      </c>
      <c r="Q34" s="118"/>
      <c r="R34" s="13"/>
    </row>
    <row r="35" spans="1:18" s="11" customFormat="1" ht="69.75" customHeight="1">
      <c r="A35" s="783"/>
      <c r="B35" s="692"/>
      <c r="C35" s="692"/>
      <c r="D35" s="693"/>
      <c r="E35" s="693"/>
      <c r="F35" s="689"/>
      <c r="H35" s="12"/>
      <c r="K35" s="694"/>
      <c r="L35" s="692"/>
      <c r="M35" s="696"/>
      <c r="N35" s="98" t="s">
        <v>314</v>
      </c>
      <c r="O35" s="97" t="s">
        <v>319</v>
      </c>
      <c r="P35" s="168" t="s">
        <v>320</v>
      </c>
      <c r="Q35" s="118"/>
      <c r="R35" s="13"/>
    </row>
    <row r="36" spans="1:18" s="11" customFormat="1" ht="69.75" customHeight="1">
      <c r="A36" s="783"/>
      <c r="B36" s="692"/>
      <c r="C36" s="692"/>
      <c r="D36" s="693"/>
      <c r="E36" s="693"/>
      <c r="F36" s="689"/>
      <c r="H36" s="12"/>
      <c r="K36" s="694"/>
      <c r="L36" s="692"/>
      <c r="M36" s="696"/>
      <c r="N36" s="98" t="s">
        <v>178</v>
      </c>
      <c r="O36" s="97" t="s">
        <v>321</v>
      </c>
      <c r="P36" s="168" t="s">
        <v>322</v>
      </c>
      <c r="Q36" s="118"/>
      <c r="R36" s="13"/>
    </row>
    <row r="37" spans="1:18" s="11" customFormat="1" ht="69.75" customHeight="1">
      <c r="A37" s="783"/>
      <c r="B37" s="691" t="s">
        <v>323</v>
      </c>
      <c r="C37" s="691" t="s">
        <v>324</v>
      </c>
      <c r="D37" s="693" t="s">
        <v>325</v>
      </c>
      <c r="E37" s="693" t="s">
        <v>399</v>
      </c>
      <c r="F37" s="689"/>
      <c r="H37" s="12"/>
      <c r="K37" s="694"/>
      <c r="L37" s="695"/>
      <c r="M37" s="696"/>
      <c r="N37" s="98" t="s">
        <v>178</v>
      </c>
      <c r="O37" s="97" t="s">
        <v>326</v>
      </c>
      <c r="P37" s="168" t="s">
        <v>327</v>
      </c>
      <c r="Q37" s="118"/>
      <c r="R37" s="13"/>
    </row>
    <row r="38" spans="1:18" s="11" customFormat="1" ht="69.75" customHeight="1" thickBot="1">
      <c r="A38" s="784"/>
      <c r="B38" s="704"/>
      <c r="C38" s="704"/>
      <c r="D38" s="703"/>
      <c r="E38" s="703"/>
      <c r="F38" s="690"/>
      <c r="G38" s="46">
        <v>2</v>
      </c>
      <c r="H38" s="57"/>
      <c r="I38" s="46"/>
      <c r="J38" s="46"/>
      <c r="K38" s="702"/>
      <c r="L38" s="701"/>
      <c r="M38" s="700"/>
      <c r="N38" s="99" t="s">
        <v>314</v>
      </c>
      <c r="O38" s="100" t="s">
        <v>328</v>
      </c>
      <c r="P38" s="174" t="s">
        <v>329</v>
      </c>
      <c r="Q38" s="118"/>
      <c r="R38" s="13"/>
    </row>
    <row r="39" spans="1:18" s="11" customFormat="1" ht="69.75" customHeight="1">
      <c r="A39" s="774" t="s">
        <v>330</v>
      </c>
      <c r="B39" s="101" t="s">
        <v>334</v>
      </c>
      <c r="C39" s="101" t="s">
        <v>335</v>
      </c>
      <c r="D39" s="170" t="s">
        <v>336</v>
      </c>
      <c r="E39" s="170" t="s">
        <v>388</v>
      </c>
      <c r="F39" s="689"/>
      <c r="G39" s="11">
        <v>2</v>
      </c>
      <c r="H39" s="12"/>
      <c r="K39" s="40"/>
      <c r="L39" s="55"/>
      <c r="M39" s="54"/>
      <c r="N39" s="103" t="s">
        <v>82</v>
      </c>
      <c r="O39" s="101" t="s">
        <v>135</v>
      </c>
      <c r="P39" s="168" t="s">
        <v>136</v>
      </c>
      <c r="Q39" s="118"/>
      <c r="R39" s="13"/>
    </row>
    <row r="40" spans="1:18" s="11" customFormat="1" ht="69.75" customHeight="1">
      <c r="A40" s="774"/>
      <c r="B40" s="726" t="s">
        <v>337</v>
      </c>
      <c r="C40" s="726" t="s">
        <v>338</v>
      </c>
      <c r="D40" s="693" t="s">
        <v>339</v>
      </c>
      <c r="E40" s="693" t="s">
        <v>389</v>
      </c>
      <c r="F40" s="689"/>
      <c r="H40" s="12"/>
      <c r="K40" s="697"/>
      <c r="L40" s="695"/>
      <c r="M40" s="696"/>
      <c r="N40" s="103" t="s">
        <v>37</v>
      </c>
      <c r="O40" s="101" t="s">
        <v>140</v>
      </c>
      <c r="P40" s="168" t="s">
        <v>141</v>
      </c>
      <c r="Q40" s="131" t="s">
        <v>340</v>
      </c>
      <c r="R40" s="13"/>
    </row>
    <row r="41" spans="1:18" s="11" customFormat="1" ht="69.75" customHeight="1">
      <c r="A41" s="774"/>
      <c r="B41" s="692"/>
      <c r="C41" s="692"/>
      <c r="D41" s="693"/>
      <c r="E41" s="693"/>
      <c r="F41" s="689"/>
      <c r="G41" s="11">
        <v>5</v>
      </c>
      <c r="H41" s="12"/>
      <c r="K41" s="697"/>
      <c r="L41" s="695"/>
      <c r="M41" s="696"/>
      <c r="N41" s="103" t="s">
        <v>107</v>
      </c>
      <c r="O41" s="101" t="s">
        <v>341</v>
      </c>
      <c r="P41" s="168" t="s">
        <v>342</v>
      </c>
      <c r="Q41" s="118"/>
      <c r="R41" s="13"/>
    </row>
    <row r="42" spans="1:18" s="11" customFormat="1" ht="69.75" customHeight="1">
      <c r="A42" s="774"/>
      <c r="B42" s="101" t="s">
        <v>343</v>
      </c>
      <c r="C42" s="101" t="s">
        <v>344</v>
      </c>
      <c r="D42" s="170" t="s">
        <v>345</v>
      </c>
      <c r="E42" s="170" t="s">
        <v>390</v>
      </c>
      <c r="F42" s="689"/>
      <c r="G42" s="11">
        <v>1</v>
      </c>
      <c r="H42" s="12"/>
      <c r="K42" s="40"/>
      <c r="L42" s="55"/>
      <c r="M42" s="54"/>
      <c r="N42" s="103"/>
      <c r="O42" s="101"/>
      <c r="P42" s="168"/>
      <c r="Q42" s="118"/>
      <c r="R42" s="13"/>
    </row>
    <row r="43" spans="1:18" s="11" customFormat="1" ht="69.75" customHeight="1" thickBot="1">
      <c r="A43" s="782"/>
      <c r="B43" s="104" t="s">
        <v>346</v>
      </c>
      <c r="C43" s="104" t="s">
        <v>347</v>
      </c>
      <c r="D43" s="171" t="s">
        <v>348</v>
      </c>
      <c r="E43" s="171" t="s">
        <v>400</v>
      </c>
      <c r="F43" s="690"/>
      <c r="G43" s="11">
        <v>1</v>
      </c>
      <c r="H43" s="12"/>
      <c r="K43" s="41"/>
      <c r="L43" s="55"/>
      <c r="M43" s="54"/>
      <c r="N43" s="105"/>
      <c r="O43" s="104"/>
      <c r="P43" s="174"/>
      <c r="Q43" s="119"/>
      <c r="R43" s="13"/>
    </row>
    <row r="44" spans="1:18" s="11" customFormat="1">
      <c r="H44" s="12"/>
      <c r="R44" s="13"/>
    </row>
    <row r="45" spans="1:18" s="11" customFormat="1">
      <c r="H45" s="12"/>
      <c r="R45" s="13"/>
    </row>
    <row r="46" spans="1:18" s="11" customFormat="1">
      <c r="H46" s="12"/>
    </row>
    <row r="47" spans="1:18" s="11" customFormat="1">
      <c r="H47" s="12"/>
      <c r="R47" s="13"/>
    </row>
    <row r="48" spans="1:18" s="11" customFormat="1">
      <c r="H48" s="12"/>
      <c r="R48" s="13"/>
    </row>
    <row r="49" spans="8:18" s="11" customFormat="1">
      <c r="H49" s="12"/>
      <c r="R49" s="13"/>
    </row>
    <row r="50" spans="8:18" s="11" customFormat="1">
      <c r="H50" s="12"/>
      <c r="R50" s="13"/>
    </row>
    <row r="121" spans="8:26" s="11" customFormat="1">
      <c r="H121" s="12"/>
      <c r="R121" s="13"/>
      <c r="Y121" s="11" t="s">
        <v>354</v>
      </c>
      <c r="Z121" s="11" t="s">
        <v>355</v>
      </c>
    </row>
    <row r="122" spans="8:26" s="11" customFormat="1">
      <c r="H122" s="12"/>
      <c r="R122" s="13"/>
      <c r="Y122" s="11" t="s">
        <v>356</v>
      </c>
    </row>
    <row r="123" spans="8:26" s="11" customFormat="1">
      <c r="H123" s="12"/>
      <c r="R123" s="13"/>
      <c r="Y123" s="11" t="s">
        <v>357</v>
      </c>
    </row>
    <row r="124" spans="8:26" s="11" customFormat="1">
      <c r="H124" s="12"/>
      <c r="R124" s="13"/>
      <c r="Y124" s="11" t="s">
        <v>358</v>
      </c>
    </row>
  </sheetData>
  <mergeCells count="73">
    <mergeCell ref="D40:D41"/>
    <mergeCell ref="A2:E2"/>
    <mergeCell ref="K2:M2"/>
    <mergeCell ref="N2:P2"/>
    <mergeCell ref="Q2:Q3"/>
    <mergeCell ref="B3:C3"/>
    <mergeCell ref="I3:J3"/>
    <mergeCell ref="L4:L5"/>
    <mergeCell ref="M4:M5"/>
    <mergeCell ref="B6:B11"/>
    <mergeCell ref="C6:C11"/>
    <mergeCell ref="E6:E11"/>
    <mergeCell ref="K6:K11"/>
    <mergeCell ref="L6:L11"/>
    <mergeCell ref="M6:M11"/>
    <mergeCell ref="F4:F9"/>
    <mergeCell ref="B4:B5"/>
    <mergeCell ref="C4:C5"/>
    <mergeCell ref="E4:E5"/>
    <mergeCell ref="K4:K5"/>
    <mergeCell ref="D4:D5"/>
    <mergeCell ref="D6:D11"/>
    <mergeCell ref="A12:A19"/>
    <mergeCell ref="F12:F19"/>
    <mergeCell ref="B14:B15"/>
    <mergeCell ref="C14:C15"/>
    <mergeCell ref="E14:E15"/>
    <mergeCell ref="D14:D15"/>
    <mergeCell ref="D18:D19"/>
    <mergeCell ref="L14:L15"/>
    <mergeCell ref="M14:M15"/>
    <mergeCell ref="B18:B19"/>
    <mergeCell ref="C18:C19"/>
    <mergeCell ref="E18:E19"/>
    <mergeCell ref="K18:K19"/>
    <mergeCell ref="L18:L19"/>
    <mergeCell ref="M18:M19"/>
    <mergeCell ref="K14:K15"/>
    <mergeCell ref="A20:A32"/>
    <mergeCell ref="B20:B28"/>
    <mergeCell ref="C20:C28"/>
    <mergeCell ref="E20:E28"/>
    <mergeCell ref="F20:F32"/>
    <mergeCell ref="D20:D28"/>
    <mergeCell ref="D29:D32"/>
    <mergeCell ref="L33:L36"/>
    <mergeCell ref="M33:M36"/>
    <mergeCell ref="B29:B32"/>
    <mergeCell ref="C29:C32"/>
    <mergeCell ref="E29:E32"/>
    <mergeCell ref="F33:F38"/>
    <mergeCell ref="B33:B36"/>
    <mergeCell ref="C33:C36"/>
    <mergeCell ref="E33:E36"/>
    <mergeCell ref="K33:K36"/>
    <mergeCell ref="D33:D36"/>
    <mergeCell ref="D37:D38"/>
    <mergeCell ref="L40:L41"/>
    <mergeCell ref="M40:M41"/>
    <mergeCell ref="A4:A11"/>
    <mergeCell ref="A39:A43"/>
    <mergeCell ref="F39:F43"/>
    <mergeCell ref="B40:B41"/>
    <mergeCell ref="C40:C41"/>
    <mergeCell ref="E40:E41"/>
    <mergeCell ref="K40:K41"/>
    <mergeCell ref="B37:B38"/>
    <mergeCell ref="C37:C38"/>
    <mergeCell ref="E37:E38"/>
    <mergeCell ref="K37:K38"/>
    <mergeCell ref="L37:L38"/>
    <mergeCell ref="M37:M38"/>
    <mergeCell ref="A33:A38"/>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108"/>
  <sheetViews>
    <sheetView zoomScale="60" zoomScaleNormal="60" workbookViewId="0">
      <pane ySplit="3" topLeftCell="A4" activePane="bottomLeft" state="frozen"/>
      <selection pane="bottomLeft" activeCell="AB28" sqref="AB28"/>
      <selection activeCell="AB28" sqref="AB28"/>
    </sheetView>
  </sheetViews>
  <sheetFormatPr defaultColWidth="9.140625" defaultRowHeight="15.75" outlineLevelCol="1"/>
  <cols>
    <col min="1" max="1" width="17.42578125" style="11" customWidth="1"/>
    <col min="2" max="2" width="14.140625" style="11" customWidth="1"/>
    <col min="3" max="3" width="21.7109375" style="11" customWidth="1"/>
    <col min="4" max="5" width="77" style="11" customWidth="1"/>
    <col min="6" max="7" width="10.28515625" style="11" hidden="1" customWidth="1" outlineLevel="1"/>
    <col min="8" max="8" width="14.85546875" style="12" hidden="1" customWidth="1" outlineLevel="1"/>
    <col min="9" max="10" width="18.85546875" style="11" hidden="1" customWidth="1" outlineLevel="1"/>
    <col min="11" max="11" width="17.7109375" style="11" hidden="1" customWidth="1" collapsed="1"/>
    <col min="12" max="12" width="17.7109375" style="11" hidden="1" customWidth="1"/>
    <col min="13" max="13" width="17.7109375" style="11" customWidth="1"/>
    <col min="14" max="14" width="17.42578125" style="11" customWidth="1"/>
    <col min="15" max="15" width="14.140625" style="11" customWidth="1"/>
    <col min="16" max="16" width="76.85546875" style="11" customWidth="1"/>
    <col min="17" max="17" width="26.85546875" style="11" customWidth="1"/>
    <col min="18" max="18" width="7.140625" style="13" customWidth="1"/>
    <col min="19" max="19" width="25.7109375" style="11" customWidth="1"/>
    <col min="20" max="20" width="20.5703125" style="11" customWidth="1"/>
    <col min="21" max="21" width="38.42578125" style="11" customWidth="1"/>
    <col min="22" max="22" width="37" style="11" customWidth="1"/>
    <col min="23" max="23" width="12" style="11" bestFit="1" customWidth="1"/>
    <col min="24" max="24" width="6.28515625" style="11" customWidth="1"/>
    <col min="25" max="25" width="30.28515625" style="11" bestFit="1" customWidth="1"/>
    <col min="26" max="27" width="14.42578125" style="11" customWidth="1"/>
    <col min="28" max="28" width="31.140625" style="11" customWidth="1"/>
    <col min="29" max="29" width="12.42578125" style="11" bestFit="1" customWidth="1"/>
    <col min="30" max="30" width="9.140625" style="11"/>
    <col min="31" max="31" width="46" style="11" bestFit="1" customWidth="1"/>
    <col min="32" max="16384" width="9.140625" style="14"/>
  </cols>
  <sheetData>
    <row r="1" spans="1:31" ht="13.5" customHeight="1" thickBot="1"/>
    <row r="2" spans="1:31" s="19" customFormat="1" ht="33.75" customHeight="1" thickBot="1">
      <c r="A2" s="711" t="s">
        <v>21</v>
      </c>
      <c r="B2" s="712"/>
      <c r="C2" s="712"/>
      <c r="D2" s="712"/>
      <c r="E2" s="712"/>
      <c r="F2" s="15"/>
      <c r="G2" s="15"/>
      <c r="H2" s="16"/>
      <c r="I2" s="15"/>
      <c r="J2" s="15"/>
      <c r="K2" s="731" t="s">
        <v>22</v>
      </c>
      <c r="L2" s="732"/>
      <c r="M2" s="733"/>
      <c r="N2" s="756" t="s">
        <v>23</v>
      </c>
      <c r="O2" s="757"/>
      <c r="P2" s="758"/>
      <c r="Q2" s="753" t="s">
        <v>24</v>
      </c>
      <c r="R2" s="17"/>
      <c r="S2" s="18"/>
      <c r="T2" s="18"/>
      <c r="U2" s="18"/>
      <c r="V2" s="18"/>
      <c r="W2" s="18"/>
      <c r="X2" s="18"/>
      <c r="Y2" s="18"/>
      <c r="Z2" s="18"/>
      <c r="AA2" s="18"/>
      <c r="AB2" s="18"/>
      <c r="AC2" s="18"/>
      <c r="AD2" s="18"/>
      <c r="AE2" s="18"/>
    </row>
    <row r="3" spans="1:31" s="19" customFormat="1" ht="38.25" customHeight="1" thickBot="1">
      <c r="A3" s="20" t="s">
        <v>25</v>
      </c>
      <c r="B3" s="713" t="s">
        <v>26</v>
      </c>
      <c r="C3" s="714"/>
      <c r="D3" s="21" t="s">
        <v>27</v>
      </c>
      <c r="E3" s="21" t="s">
        <v>359</v>
      </c>
      <c r="F3" s="22" t="s">
        <v>28</v>
      </c>
      <c r="G3" s="23" t="s">
        <v>29</v>
      </c>
      <c r="H3" s="24" t="s">
        <v>30</v>
      </c>
      <c r="I3" s="734" t="s">
        <v>31</v>
      </c>
      <c r="J3" s="735"/>
      <c r="K3" s="25" t="s">
        <v>5</v>
      </c>
      <c r="L3" s="26" t="s">
        <v>10</v>
      </c>
      <c r="M3" s="27" t="s">
        <v>15</v>
      </c>
      <c r="N3" s="28" t="s">
        <v>25</v>
      </c>
      <c r="O3" s="29" t="s">
        <v>26</v>
      </c>
      <c r="P3" s="30" t="s">
        <v>32</v>
      </c>
      <c r="Q3" s="754"/>
      <c r="R3" s="17"/>
      <c r="S3" s="18"/>
      <c r="T3" s="18"/>
      <c r="U3" s="18"/>
      <c r="V3" s="18"/>
      <c r="W3" s="18"/>
      <c r="X3" s="18"/>
      <c r="Y3" s="18"/>
      <c r="Z3" s="18"/>
      <c r="AA3" s="18"/>
      <c r="AB3" s="18"/>
      <c r="AC3" s="18"/>
      <c r="AD3" s="18"/>
      <c r="AE3" s="18"/>
    </row>
    <row r="4" spans="1:31" ht="107.25" customHeight="1">
      <c r="A4" s="765" t="s">
        <v>33</v>
      </c>
      <c r="B4" s="770" t="s">
        <v>46</v>
      </c>
      <c r="C4" s="770" t="s">
        <v>47</v>
      </c>
      <c r="D4" s="776" t="s">
        <v>48</v>
      </c>
      <c r="E4" s="716" t="s">
        <v>401</v>
      </c>
      <c r="F4" s="737"/>
      <c r="G4" s="11">
        <v>4</v>
      </c>
      <c r="K4" s="694"/>
      <c r="L4" s="692"/>
      <c r="M4" s="698"/>
      <c r="N4" s="35" t="s">
        <v>37</v>
      </c>
      <c r="O4" s="36" t="s">
        <v>49</v>
      </c>
      <c r="P4" s="168" t="s">
        <v>50</v>
      </c>
      <c r="Q4" s="37"/>
      <c r="R4" s="38"/>
      <c r="S4" s="38"/>
    </row>
    <row r="5" spans="1:31" ht="107.25" customHeight="1" thickBot="1">
      <c r="A5" s="786"/>
      <c r="B5" s="773"/>
      <c r="C5" s="773"/>
      <c r="D5" s="778"/>
      <c r="E5" s="716"/>
      <c r="F5" s="737"/>
      <c r="K5" s="694"/>
      <c r="L5" s="692"/>
      <c r="M5" s="698"/>
      <c r="N5" s="35" t="s">
        <v>51</v>
      </c>
      <c r="O5" s="36" t="s">
        <v>52</v>
      </c>
      <c r="P5" s="168" t="s">
        <v>53</v>
      </c>
      <c r="Q5" s="39" t="s">
        <v>54</v>
      </c>
      <c r="R5" s="38"/>
      <c r="S5" s="38"/>
    </row>
    <row r="6" spans="1:31" s="11" customFormat="1" ht="69.75" customHeight="1">
      <c r="A6" s="723" t="s">
        <v>224</v>
      </c>
      <c r="B6" s="752" t="s">
        <v>225</v>
      </c>
      <c r="C6" s="752" t="s">
        <v>226</v>
      </c>
      <c r="D6" s="693" t="s">
        <v>227</v>
      </c>
      <c r="E6" s="729" t="s">
        <v>379</v>
      </c>
      <c r="F6" s="762">
        <v>0.15</v>
      </c>
      <c r="G6" s="33">
        <v>7</v>
      </c>
      <c r="H6" s="49">
        <v>0.03</v>
      </c>
      <c r="I6" s="33" t="s">
        <v>228</v>
      </c>
      <c r="J6" s="33"/>
      <c r="K6" s="742"/>
      <c r="L6" s="743"/>
      <c r="M6" s="764"/>
      <c r="N6" s="79" t="s">
        <v>37</v>
      </c>
      <c r="O6" s="80" t="s">
        <v>229</v>
      </c>
      <c r="P6" s="173" t="s">
        <v>230</v>
      </c>
      <c r="Q6" s="39" t="s">
        <v>231</v>
      </c>
    </row>
    <row r="7" spans="1:31" s="11" customFormat="1" ht="69.75" customHeight="1">
      <c r="A7" s="723"/>
      <c r="B7" s="752"/>
      <c r="C7" s="752"/>
      <c r="D7" s="693"/>
      <c r="E7" s="693"/>
      <c r="F7" s="763"/>
      <c r="H7" s="12"/>
      <c r="K7" s="697"/>
      <c r="L7" s="692"/>
      <c r="M7" s="698"/>
      <c r="N7" s="81" t="s">
        <v>51</v>
      </c>
      <c r="O7" s="82" t="s">
        <v>52</v>
      </c>
      <c r="P7" s="168" t="s">
        <v>53</v>
      </c>
      <c r="Q7" s="39" t="s">
        <v>232</v>
      </c>
    </row>
    <row r="8" spans="1:31" s="11" customFormat="1" ht="69.75" customHeight="1">
      <c r="A8" s="723"/>
      <c r="B8" s="692"/>
      <c r="C8" s="692"/>
      <c r="D8" s="693"/>
      <c r="E8" s="693"/>
      <c r="F8" s="763"/>
      <c r="H8" s="12"/>
      <c r="K8" s="697"/>
      <c r="L8" s="692"/>
      <c r="M8" s="698"/>
      <c r="N8" s="81" t="s">
        <v>37</v>
      </c>
      <c r="O8" s="82" t="s">
        <v>140</v>
      </c>
      <c r="P8" s="168" t="s">
        <v>141</v>
      </c>
      <c r="Q8" s="39" t="s">
        <v>233</v>
      </c>
    </row>
    <row r="9" spans="1:31" s="11" customFormat="1" ht="69.75" customHeight="1">
      <c r="A9" s="694"/>
      <c r="B9" s="752" t="s">
        <v>234</v>
      </c>
      <c r="C9" s="752" t="s">
        <v>235</v>
      </c>
      <c r="D9" s="693" t="s">
        <v>236</v>
      </c>
      <c r="E9" s="693" t="s">
        <v>380</v>
      </c>
      <c r="F9" s="689"/>
      <c r="G9" s="11">
        <v>1</v>
      </c>
      <c r="H9" s="12"/>
      <c r="K9" s="697"/>
      <c r="L9" s="692"/>
      <c r="M9" s="698"/>
      <c r="N9" s="81" t="s">
        <v>37</v>
      </c>
      <c r="O9" s="82" t="s">
        <v>229</v>
      </c>
      <c r="P9" s="168" t="s">
        <v>230</v>
      </c>
      <c r="Q9" s="39" t="s">
        <v>237</v>
      </c>
    </row>
    <row r="10" spans="1:31" s="11" customFormat="1" ht="69.75" customHeight="1">
      <c r="A10" s="694"/>
      <c r="B10" s="692"/>
      <c r="C10" s="692"/>
      <c r="D10" s="693"/>
      <c r="E10" s="693"/>
      <c r="F10" s="689"/>
      <c r="H10" s="12"/>
      <c r="K10" s="697"/>
      <c r="L10" s="692"/>
      <c r="M10" s="698"/>
      <c r="N10" s="81" t="s">
        <v>51</v>
      </c>
      <c r="O10" s="82" t="s">
        <v>238</v>
      </c>
      <c r="P10" s="168" t="s">
        <v>239</v>
      </c>
      <c r="Q10" s="39" t="s">
        <v>240</v>
      </c>
    </row>
    <row r="11" spans="1:31" s="11" customFormat="1" ht="69.75" customHeight="1">
      <c r="A11" s="694"/>
      <c r="B11" s="752" t="s">
        <v>241</v>
      </c>
      <c r="C11" s="752" t="s">
        <v>242</v>
      </c>
      <c r="D11" s="693" t="s">
        <v>243</v>
      </c>
      <c r="E11" s="693" t="s">
        <v>381</v>
      </c>
      <c r="F11" s="689"/>
      <c r="G11" s="11">
        <v>4</v>
      </c>
      <c r="H11" s="12">
        <v>0.01</v>
      </c>
      <c r="I11" s="11" t="s">
        <v>244</v>
      </c>
      <c r="J11" s="11" t="s">
        <v>245</v>
      </c>
      <c r="K11" s="697"/>
      <c r="L11" s="692"/>
      <c r="M11" s="698"/>
      <c r="N11" s="81" t="s">
        <v>178</v>
      </c>
      <c r="O11" s="82" t="s">
        <v>246</v>
      </c>
      <c r="P11" s="168" t="s">
        <v>247</v>
      </c>
      <c r="Q11" s="37"/>
      <c r="R11" s="13"/>
    </row>
    <row r="12" spans="1:31" s="11" customFormat="1" ht="69.75" customHeight="1">
      <c r="A12" s="694"/>
      <c r="B12" s="692"/>
      <c r="C12" s="692"/>
      <c r="D12" s="693"/>
      <c r="E12" s="693"/>
      <c r="F12" s="689"/>
      <c r="H12" s="12"/>
      <c r="K12" s="697"/>
      <c r="L12" s="692"/>
      <c r="M12" s="698"/>
      <c r="N12" s="81" t="s">
        <v>51</v>
      </c>
      <c r="O12" s="83" t="s">
        <v>248</v>
      </c>
      <c r="P12" s="168" t="s">
        <v>249</v>
      </c>
      <c r="Q12" s="37"/>
      <c r="R12" s="13"/>
    </row>
    <row r="13" spans="1:31" s="11" customFormat="1" ht="69.75" customHeight="1">
      <c r="A13" s="694"/>
      <c r="B13" s="692"/>
      <c r="C13" s="692"/>
      <c r="D13" s="693"/>
      <c r="E13" s="693"/>
      <c r="F13" s="689"/>
      <c r="H13" s="12"/>
      <c r="K13" s="697"/>
      <c r="L13" s="692"/>
      <c r="M13" s="698"/>
      <c r="N13" s="81" t="s">
        <v>51</v>
      </c>
      <c r="O13" s="82" t="s">
        <v>238</v>
      </c>
      <c r="P13" s="168" t="s">
        <v>239</v>
      </c>
      <c r="Q13" s="39" t="s">
        <v>250</v>
      </c>
      <c r="R13" s="13"/>
    </row>
    <row r="14" spans="1:31" s="11" customFormat="1" ht="69.75" customHeight="1">
      <c r="A14" s="694"/>
      <c r="B14" s="692"/>
      <c r="C14" s="692"/>
      <c r="D14" s="693"/>
      <c r="E14" s="693"/>
      <c r="F14" s="689"/>
      <c r="H14" s="12"/>
      <c r="K14" s="697"/>
      <c r="L14" s="692"/>
      <c r="M14" s="698"/>
      <c r="N14" s="81" t="s">
        <v>51</v>
      </c>
      <c r="O14" s="83" t="s">
        <v>251</v>
      </c>
      <c r="P14" s="168" t="s">
        <v>252</v>
      </c>
      <c r="Q14" s="37"/>
      <c r="R14" s="13"/>
    </row>
    <row r="15" spans="1:31" s="11" customFormat="1" ht="69.75" customHeight="1">
      <c r="A15" s="694"/>
      <c r="B15" s="760" t="s">
        <v>253</v>
      </c>
      <c r="C15" s="752" t="s">
        <v>254</v>
      </c>
      <c r="D15" s="693" t="s">
        <v>255</v>
      </c>
      <c r="E15" s="785" t="s">
        <v>382</v>
      </c>
      <c r="F15" s="689"/>
      <c r="G15" s="11">
        <v>1</v>
      </c>
      <c r="H15" s="12"/>
      <c r="K15" s="697"/>
      <c r="L15" s="692"/>
      <c r="M15" s="698"/>
      <c r="N15" s="81" t="s">
        <v>37</v>
      </c>
      <c r="O15" s="82" t="s">
        <v>256</v>
      </c>
      <c r="P15" s="168" t="s">
        <v>257</v>
      </c>
      <c r="Q15" s="37"/>
    </row>
    <row r="16" spans="1:31" s="11" customFormat="1" ht="69.75" customHeight="1">
      <c r="A16" s="694"/>
      <c r="B16" s="760"/>
      <c r="C16" s="752"/>
      <c r="D16" s="693"/>
      <c r="E16" s="785"/>
      <c r="F16" s="689"/>
      <c r="H16" s="12"/>
      <c r="K16" s="697"/>
      <c r="L16" s="692"/>
      <c r="M16" s="698"/>
      <c r="N16" s="81" t="s">
        <v>107</v>
      </c>
      <c r="O16" s="82" t="s">
        <v>258</v>
      </c>
      <c r="P16" s="168" t="s">
        <v>259</v>
      </c>
      <c r="Q16" s="37"/>
    </row>
    <row r="17" spans="1:18" s="11" customFormat="1" ht="69.75" customHeight="1">
      <c r="A17" s="694"/>
      <c r="B17" s="760"/>
      <c r="C17" s="752"/>
      <c r="D17" s="693"/>
      <c r="E17" s="785"/>
      <c r="F17" s="689"/>
      <c r="H17" s="12"/>
      <c r="K17" s="697"/>
      <c r="L17" s="692"/>
      <c r="M17" s="698"/>
      <c r="N17" s="81" t="s">
        <v>107</v>
      </c>
      <c r="O17" s="82" t="s">
        <v>260</v>
      </c>
      <c r="P17" s="168" t="s">
        <v>261</v>
      </c>
      <c r="Q17" s="37"/>
    </row>
    <row r="18" spans="1:18" s="11" customFormat="1" ht="69.75" customHeight="1">
      <c r="A18" s="694"/>
      <c r="B18" s="760"/>
      <c r="C18" s="752"/>
      <c r="D18" s="693"/>
      <c r="E18" s="785"/>
      <c r="F18" s="689"/>
      <c r="H18" s="12"/>
      <c r="K18" s="697"/>
      <c r="L18" s="692"/>
      <c r="M18" s="698"/>
      <c r="N18" s="81" t="s">
        <v>107</v>
      </c>
      <c r="O18" s="82" t="s">
        <v>262</v>
      </c>
      <c r="P18" s="168" t="s">
        <v>263</v>
      </c>
      <c r="Q18" s="37"/>
    </row>
    <row r="19" spans="1:18" s="11" customFormat="1" ht="69.75" customHeight="1">
      <c r="A19" s="694"/>
      <c r="B19" s="692"/>
      <c r="C19" s="692"/>
      <c r="D19" s="693"/>
      <c r="E19" s="785"/>
      <c r="F19" s="689"/>
      <c r="H19" s="12"/>
      <c r="K19" s="697"/>
      <c r="L19" s="692"/>
      <c r="M19" s="698"/>
      <c r="N19" s="81" t="s">
        <v>178</v>
      </c>
      <c r="O19" s="83" t="s">
        <v>264</v>
      </c>
      <c r="P19" s="168" t="s">
        <v>265</v>
      </c>
      <c r="Q19" s="39" t="s">
        <v>266</v>
      </c>
      <c r="R19" s="13"/>
    </row>
    <row r="20" spans="1:18" s="11" customFormat="1" ht="69.75" customHeight="1" thickBot="1">
      <c r="A20" s="694"/>
      <c r="B20" s="82" t="s">
        <v>267</v>
      </c>
      <c r="C20" s="38" t="s">
        <v>268</v>
      </c>
      <c r="D20" s="170" t="s">
        <v>269</v>
      </c>
      <c r="E20" s="170" t="s">
        <v>402</v>
      </c>
      <c r="F20" s="689"/>
      <c r="G20" s="11">
        <v>1</v>
      </c>
      <c r="H20" s="12"/>
      <c r="K20" s="41"/>
      <c r="M20" s="92"/>
      <c r="N20" s="81" t="s">
        <v>37</v>
      </c>
      <c r="O20" s="82" t="s">
        <v>229</v>
      </c>
      <c r="P20" s="168" t="s">
        <v>230</v>
      </c>
      <c r="Q20" s="39" t="s">
        <v>270</v>
      </c>
      <c r="R20" s="13"/>
    </row>
    <row r="21" spans="1:18" s="11" customFormat="1" ht="69.75" customHeight="1">
      <c r="A21" s="724" t="s">
        <v>271</v>
      </c>
      <c r="B21" s="88" t="s">
        <v>272</v>
      </c>
      <c r="C21" s="88" t="s">
        <v>273</v>
      </c>
      <c r="D21" s="169" t="s">
        <v>274</v>
      </c>
      <c r="E21" s="169" t="s">
        <v>383</v>
      </c>
      <c r="F21" s="705">
        <v>0.06</v>
      </c>
      <c r="G21" s="33">
        <v>5</v>
      </c>
      <c r="H21" s="49">
        <v>0.01</v>
      </c>
      <c r="I21" s="33" t="s">
        <v>275</v>
      </c>
      <c r="J21" s="33" t="s">
        <v>276</v>
      </c>
      <c r="K21" s="68"/>
      <c r="L21" s="33"/>
      <c r="M21" s="89"/>
      <c r="N21" s="90" t="s">
        <v>37</v>
      </c>
      <c r="O21" s="88" t="s">
        <v>229</v>
      </c>
      <c r="P21" s="173" t="s">
        <v>230</v>
      </c>
      <c r="Q21" s="132" t="s">
        <v>277</v>
      </c>
      <c r="R21" s="13"/>
    </row>
    <row r="22" spans="1:18" s="11" customFormat="1" ht="69.75" customHeight="1">
      <c r="A22" s="694"/>
      <c r="B22" s="91" t="s">
        <v>278</v>
      </c>
      <c r="C22" s="91" t="s">
        <v>279</v>
      </c>
      <c r="D22" s="170" t="s">
        <v>280</v>
      </c>
      <c r="E22" s="170" t="s">
        <v>384</v>
      </c>
      <c r="F22" s="689"/>
      <c r="G22" s="11">
        <v>1</v>
      </c>
      <c r="H22" s="12">
        <v>0.01</v>
      </c>
      <c r="K22" s="40"/>
      <c r="M22" s="92"/>
      <c r="N22" s="93"/>
      <c r="O22" s="91"/>
      <c r="P22" s="168"/>
      <c r="Q22" s="133"/>
      <c r="R22" s="13"/>
    </row>
    <row r="23" spans="1:18" s="11" customFormat="1" ht="69.75" customHeight="1">
      <c r="A23" s="694"/>
      <c r="B23" s="699" t="s">
        <v>281</v>
      </c>
      <c r="C23" s="699" t="s">
        <v>282</v>
      </c>
      <c r="D23" s="693" t="s">
        <v>283</v>
      </c>
      <c r="E23" s="693" t="s">
        <v>403</v>
      </c>
      <c r="F23" s="689"/>
      <c r="G23" s="11">
        <v>1</v>
      </c>
      <c r="H23" s="12"/>
      <c r="I23" s="11" t="s">
        <v>284</v>
      </c>
      <c r="K23" s="694"/>
      <c r="L23" s="692"/>
      <c r="M23" s="698"/>
      <c r="N23" s="93" t="s">
        <v>271</v>
      </c>
      <c r="O23" s="91" t="s">
        <v>285</v>
      </c>
      <c r="P23" s="168" t="s">
        <v>286</v>
      </c>
      <c r="Q23" s="133"/>
      <c r="R23" s="13"/>
    </row>
    <row r="24" spans="1:18" s="11" customFormat="1" ht="69.75" customHeight="1">
      <c r="A24" s="694"/>
      <c r="B24" s="692"/>
      <c r="C24" s="692"/>
      <c r="D24" s="693"/>
      <c r="E24" s="693"/>
      <c r="F24" s="689"/>
      <c r="H24" s="12"/>
      <c r="K24" s="694"/>
      <c r="L24" s="692"/>
      <c r="M24" s="698"/>
      <c r="N24" s="93" t="s">
        <v>271</v>
      </c>
      <c r="O24" s="91" t="s">
        <v>287</v>
      </c>
      <c r="P24" s="168" t="s">
        <v>288</v>
      </c>
      <c r="Q24" s="133"/>
      <c r="R24" s="13"/>
    </row>
    <row r="25" spans="1:18" s="11" customFormat="1" ht="69.75" customHeight="1">
      <c r="A25" s="694"/>
      <c r="B25" s="692"/>
      <c r="C25" s="692"/>
      <c r="D25" s="693"/>
      <c r="E25" s="693"/>
      <c r="F25" s="689"/>
      <c r="H25" s="12"/>
      <c r="K25" s="694"/>
      <c r="L25" s="692"/>
      <c r="M25" s="698"/>
      <c r="N25" s="93" t="s">
        <v>271</v>
      </c>
      <c r="O25" s="91" t="s">
        <v>289</v>
      </c>
      <c r="P25" s="168" t="s">
        <v>290</v>
      </c>
      <c r="Q25" s="133"/>
      <c r="R25" s="13"/>
    </row>
    <row r="26" spans="1:18" s="11" customFormat="1" ht="69.75" customHeight="1">
      <c r="A26" s="694"/>
      <c r="B26" s="91" t="s">
        <v>291</v>
      </c>
      <c r="C26" s="91" t="s">
        <v>292</v>
      </c>
      <c r="D26" s="170" t="s">
        <v>293</v>
      </c>
      <c r="E26" s="170" t="s">
        <v>385</v>
      </c>
      <c r="F26" s="689"/>
      <c r="G26" s="11">
        <v>1</v>
      </c>
      <c r="H26" s="12">
        <v>0.01</v>
      </c>
      <c r="K26" s="40"/>
      <c r="M26" s="92"/>
      <c r="N26" s="93" t="s">
        <v>190</v>
      </c>
      <c r="O26" s="91" t="s">
        <v>294</v>
      </c>
      <c r="P26" s="168" t="s">
        <v>295</v>
      </c>
      <c r="Q26" s="133"/>
      <c r="R26" s="13"/>
    </row>
    <row r="27" spans="1:18" s="11" customFormat="1" ht="132.75" customHeight="1" thickBot="1">
      <c r="A27" s="702"/>
      <c r="B27" s="134" t="s">
        <v>296</v>
      </c>
      <c r="C27" s="134" t="s">
        <v>297</v>
      </c>
      <c r="D27" s="171" t="s">
        <v>298</v>
      </c>
      <c r="E27" s="171" t="s">
        <v>404</v>
      </c>
      <c r="F27" s="690"/>
      <c r="G27" s="46">
        <v>2</v>
      </c>
      <c r="H27" s="57"/>
      <c r="I27" s="46"/>
      <c r="J27" s="46"/>
      <c r="K27" s="42"/>
      <c r="L27" s="46"/>
      <c r="M27" s="86"/>
      <c r="N27" s="94" t="s">
        <v>37</v>
      </c>
      <c r="O27" s="134" t="s">
        <v>229</v>
      </c>
      <c r="P27" s="174" t="s">
        <v>230</v>
      </c>
      <c r="Q27" s="135" t="s">
        <v>299</v>
      </c>
      <c r="R27" s="13"/>
    </row>
    <row r="28" spans="1:18" s="11" customFormat="1">
      <c r="H28" s="12"/>
      <c r="R28" s="13"/>
    </row>
    <row r="29" spans="1:18" s="11" customFormat="1">
      <c r="H29" s="12"/>
      <c r="R29" s="13"/>
    </row>
    <row r="30" spans="1:18" s="11" customFormat="1">
      <c r="H30" s="12"/>
    </row>
    <row r="31" spans="1:18" s="11" customFormat="1">
      <c r="H31" s="12"/>
      <c r="R31" s="13"/>
    </row>
    <row r="32" spans="1:18" s="11" customFormat="1">
      <c r="H32" s="12"/>
      <c r="R32" s="13"/>
    </row>
    <row r="33" spans="8:18" s="11" customFormat="1">
      <c r="H33" s="12"/>
      <c r="R33" s="13"/>
    </row>
    <row r="34" spans="8:18" s="11" customFormat="1">
      <c r="H34" s="12"/>
      <c r="R34" s="13"/>
    </row>
    <row r="105" spans="8:26" s="11" customFormat="1">
      <c r="H105" s="12"/>
      <c r="R105" s="13"/>
      <c r="Y105" s="11" t="s">
        <v>354</v>
      </c>
      <c r="Z105" s="11" t="s">
        <v>355</v>
      </c>
    </row>
    <row r="106" spans="8:26" s="11" customFormat="1">
      <c r="H106" s="12"/>
      <c r="R106" s="13"/>
      <c r="Y106" s="11" t="s">
        <v>356</v>
      </c>
    </row>
    <row r="107" spans="8:26" s="11" customFormat="1">
      <c r="H107" s="12"/>
      <c r="R107" s="13"/>
      <c r="Y107" s="11" t="s">
        <v>357</v>
      </c>
    </row>
    <row r="108" spans="8:26" s="11" customFormat="1">
      <c r="H108" s="12"/>
      <c r="R108" s="13"/>
      <c r="Y108" s="11" t="s">
        <v>358</v>
      </c>
    </row>
  </sheetData>
  <mergeCells count="54">
    <mergeCell ref="N2:P2"/>
    <mergeCell ref="Q2:Q3"/>
    <mergeCell ref="B3:C3"/>
    <mergeCell ref="I3:J3"/>
    <mergeCell ref="M4:M5"/>
    <mergeCell ref="D4:D5"/>
    <mergeCell ref="A4:A5"/>
    <mergeCell ref="F4:F5"/>
    <mergeCell ref="A2:E2"/>
    <mergeCell ref="K2:M2"/>
    <mergeCell ref="B4:B5"/>
    <mergeCell ref="C4:C5"/>
    <mergeCell ref="E4:E5"/>
    <mergeCell ref="K4:K5"/>
    <mergeCell ref="L4:L5"/>
    <mergeCell ref="A6:A20"/>
    <mergeCell ref="B6:B8"/>
    <mergeCell ref="C6:C8"/>
    <mergeCell ref="E6:E8"/>
    <mergeCell ref="F6:F20"/>
    <mergeCell ref="D6:D8"/>
    <mergeCell ref="D9:D10"/>
    <mergeCell ref="D11:D14"/>
    <mergeCell ref="D15:D19"/>
    <mergeCell ref="L6:L8"/>
    <mergeCell ref="M6:M8"/>
    <mergeCell ref="B9:B10"/>
    <mergeCell ref="C9:C10"/>
    <mergeCell ref="E9:E10"/>
    <mergeCell ref="K9:K10"/>
    <mergeCell ref="L9:L10"/>
    <mergeCell ref="M9:M10"/>
    <mergeCell ref="K6:K8"/>
    <mergeCell ref="M15:M19"/>
    <mergeCell ref="B11:B14"/>
    <mergeCell ref="C11:C14"/>
    <mergeCell ref="E11:E14"/>
    <mergeCell ref="K11:K14"/>
    <mergeCell ref="L11:L14"/>
    <mergeCell ref="M11:M14"/>
    <mergeCell ref="B15:B19"/>
    <mergeCell ref="C15:C19"/>
    <mergeCell ref="E15:E19"/>
    <mergeCell ref="K15:K19"/>
    <mergeCell ref="L15:L19"/>
    <mergeCell ref="L23:L25"/>
    <mergeCell ref="M23:M25"/>
    <mergeCell ref="A21:A27"/>
    <mergeCell ref="F21:F27"/>
    <mergeCell ref="B23:B25"/>
    <mergeCell ref="C23:C25"/>
    <mergeCell ref="E23:E25"/>
    <mergeCell ref="K23:K25"/>
    <mergeCell ref="D23:D25"/>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5"/>
  <sheetViews>
    <sheetView zoomScale="80" zoomScaleNormal="80" workbookViewId="0">
      <pane xSplit="1" ySplit="2" topLeftCell="C3" activePane="bottomRight" state="frozen"/>
      <selection pane="bottomRight" activeCell="AB28" sqref="AB28"/>
      <selection pane="bottomLeft" activeCell="AB28" sqref="AB28"/>
      <selection pane="topRight" activeCell="AB28" sqref="AB28"/>
    </sheetView>
  </sheetViews>
  <sheetFormatPr defaultRowHeight="15"/>
  <cols>
    <col min="1" max="1" width="15" style="1" bestFit="1" customWidth="1"/>
    <col min="2" max="2" width="33.140625" style="143" customWidth="1"/>
    <col min="3" max="3" width="46" style="1" customWidth="1"/>
    <col min="4" max="4" width="26.28515625" style="1" bestFit="1" customWidth="1"/>
    <col min="5" max="5" width="32.28515625" style="1" bestFit="1" customWidth="1"/>
    <col min="6" max="6" width="27.28515625" style="1" bestFit="1" customWidth="1"/>
    <col min="7" max="7" width="20" style="1" customWidth="1"/>
    <col min="8" max="8" width="18.42578125" style="1" bestFit="1" customWidth="1"/>
    <col min="9" max="9" width="19.28515625" style="184" bestFit="1" customWidth="1"/>
    <col min="10" max="10" width="22.7109375" style="136" bestFit="1" customWidth="1"/>
    <col min="11" max="11" width="29.85546875" bestFit="1" customWidth="1"/>
  </cols>
  <sheetData>
    <row r="1" spans="1:11" ht="33" customHeight="1" thickBot="1">
      <c r="A1" s="143" t="s">
        <v>405</v>
      </c>
      <c r="B1" s="144" t="s">
        <v>406</v>
      </c>
    </row>
    <row r="2" spans="1:11" s="2" customFormat="1" ht="15.75" thickBot="1">
      <c r="A2" s="145" t="s">
        <v>407</v>
      </c>
      <c r="B2" s="146" t="s">
        <v>26</v>
      </c>
      <c r="C2" s="147" t="s">
        <v>408</v>
      </c>
      <c r="D2" s="145" t="s">
        <v>24</v>
      </c>
      <c r="E2" s="147"/>
      <c r="F2" s="147"/>
      <c r="G2" s="147"/>
      <c r="H2" s="147"/>
      <c r="I2" s="185"/>
      <c r="J2" s="148"/>
      <c r="K2" s="149"/>
    </row>
    <row r="3" spans="1:11" ht="111.75" customHeight="1">
      <c r="A3" s="787" t="s">
        <v>5</v>
      </c>
      <c r="B3" s="153" t="s">
        <v>409</v>
      </c>
      <c r="C3" s="138" t="s">
        <v>410</v>
      </c>
      <c r="D3" s="139" t="s">
        <v>411</v>
      </c>
      <c r="E3" s="138" t="s">
        <v>412</v>
      </c>
      <c r="F3" s="138" t="s">
        <v>413</v>
      </c>
      <c r="G3" s="138" t="s">
        <v>414</v>
      </c>
      <c r="H3" s="138" t="s">
        <v>415</v>
      </c>
      <c r="I3" s="138" t="s">
        <v>416</v>
      </c>
      <c r="J3" s="138" t="s">
        <v>417</v>
      </c>
      <c r="K3" s="158" t="s">
        <v>418</v>
      </c>
    </row>
    <row r="4" spans="1:11" ht="60">
      <c r="A4" s="788"/>
      <c r="B4" s="153"/>
      <c r="C4" s="138" t="s">
        <v>419</v>
      </c>
      <c r="D4" s="139" t="s">
        <v>420</v>
      </c>
      <c r="E4" s="138" t="s">
        <v>421</v>
      </c>
      <c r="F4" s="138" t="s">
        <v>422</v>
      </c>
      <c r="G4" s="138" t="s">
        <v>423</v>
      </c>
      <c r="H4" s="138" t="s">
        <v>424</v>
      </c>
      <c r="I4" s="138"/>
      <c r="J4" s="141"/>
      <c r="K4" s="157"/>
    </row>
    <row r="5" spans="1:11">
      <c r="A5" s="788"/>
      <c r="B5" s="154"/>
      <c r="D5" s="113"/>
      <c r="K5" s="116"/>
    </row>
    <row r="6" spans="1:11" ht="75">
      <c r="A6" s="788"/>
      <c r="B6" s="153" t="s">
        <v>425</v>
      </c>
      <c r="C6" s="138" t="s">
        <v>426</v>
      </c>
      <c r="D6" s="139" t="s">
        <v>427</v>
      </c>
      <c r="E6" s="138" t="s">
        <v>428</v>
      </c>
      <c r="F6" s="138"/>
      <c r="G6" s="138"/>
      <c r="H6" s="138"/>
      <c r="I6" s="186"/>
      <c r="J6" s="142"/>
      <c r="K6" s="140"/>
    </row>
    <row r="7" spans="1:11">
      <c r="A7" s="788"/>
      <c r="B7" s="154"/>
      <c r="D7" s="113"/>
      <c r="K7" s="116"/>
    </row>
    <row r="8" spans="1:11" ht="30">
      <c r="A8" s="788"/>
      <c r="B8" s="153" t="s">
        <v>429</v>
      </c>
      <c r="C8" s="138" t="s">
        <v>430</v>
      </c>
      <c r="D8" s="139" t="s">
        <v>431</v>
      </c>
      <c r="E8" s="138" t="s">
        <v>432</v>
      </c>
      <c r="F8" s="138" t="s">
        <v>433</v>
      </c>
      <c r="G8" s="138" t="s">
        <v>434</v>
      </c>
      <c r="H8" s="138"/>
      <c r="I8" s="186"/>
      <c r="J8" s="142"/>
      <c r="K8" s="140"/>
    </row>
    <row r="9" spans="1:11">
      <c r="A9" s="788"/>
      <c r="B9" s="154"/>
      <c r="D9" s="113"/>
      <c r="K9" s="116"/>
    </row>
    <row r="10" spans="1:11" ht="75">
      <c r="A10" s="788"/>
      <c r="B10" s="153" t="s">
        <v>435</v>
      </c>
      <c r="C10" s="138" t="s">
        <v>436</v>
      </c>
      <c r="D10" s="139" t="s">
        <v>437</v>
      </c>
      <c r="E10" s="138" t="s">
        <v>438</v>
      </c>
      <c r="F10" s="138" t="s">
        <v>439</v>
      </c>
      <c r="G10" s="138" t="s">
        <v>440</v>
      </c>
      <c r="H10" s="138" t="s">
        <v>441</v>
      </c>
      <c r="I10" s="138" t="s">
        <v>442</v>
      </c>
      <c r="J10" s="138" t="s">
        <v>443</v>
      </c>
      <c r="K10" s="140"/>
    </row>
    <row r="11" spans="1:11" ht="15.75" thickBot="1">
      <c r="A11" s="789"/>
      <c r="B11" s="154"/>
      <c r="D11" s="114"/>
      <c r="E11" s="115"/>
      <c r="F11" s="115"/>
      <c r="G11" s="115"/>
      <c r="H11" s="115"/>
      <c r="I11" s="187"/>
      <c r="J11" s="137"/>
      <c r="K11" s="117"/>
    </row>
    <row r="12" spans="1:11" ht="105">
      <c r="A12" s="790" t="s">
        <v>15</v>
      </c>
      <c r="B12" s="155" t="s">
        <v>444</v>
      </c>
      <c r="C12" s="150" t="s">
        <v>445</v>
      </c>
      <c r="D12" s="151" t="s">
        <v>446</v>
      </c>
      <c r="E12" s="150" t="s">
        <v>447</v>
      </c>
      <c r="F12" s="150" t="s">
        <v>448</v>
      </c>
      <c r="G12" s="150" t="s">
        <v>449</v>
      </c>
      <c r="H12" s="150" t="s">
        <v>450</v>
      </c>
      <c r="I12" s="150" t="s">
        <v>451</v>
      </c>
      <c r="J12" s="180" t="s">
        <v>452</v>
      </c>
      <c r="K12" s="152"/>
    </row>
    <row r="13" spans="1:11" ht="30">
      <c r="A13" s="791"/>
      <c r="B13" s="153"/>
      <c r="C13" s="138" t="s">
        <v>453</v>
      </c>
      <c r="D13" s="139" t="s">
        <v>454</v>
      </c>
      <c r="E13" s="138"/>
      <c r="F13" s="138"/>
      <c r="G13" s="138"/>
      <c r="H13" s="138"/>
      <c r="I13" s="186"/>
      <c r="J13" s="142"/>
      <c r="K13" s="140"/>
    </row>
    <row r="14" spans="1:11">
      <c r="A14" s="791"/>
      <c r="B14" s="154"/>
      <c r="D14" s="113"/>
      <c r="K14" s="116"/>
    </row>
    <row r="15" spans="1:11" ht="30">
      <c r="A15" s="791"/>
      <c r="B15" s="153" t="s">
        <v>455</v>
      </c>
      <c r="C15" s="138" t="s">
        <v>456</v>
      </c>
      <c r="D15" s="139" t="s">
        <v>457</v>
      </c>
      <c r="E15" s="138" t="s">
        <v>458</v>
      </c>
      <c r="F15" s="138"/>
      <c r="G15" s="138"/>
      <c r="H15" s="138"/>
      <c r="I15" s="186"/>
      <c r="J15" s="142"/>
      <c r="K15" s="140"/>
    </row>
    <row r="16" spans="1:11" ht="30">
      <c r="A16" s="791"/>
      <c r="B16" s="153"/>
      <c r="C16" s="138" t="s">
        <v>459</v>
      </c>
      <c r="D16" s="139" t="s">
        <v>460</v>
      </c>
      <c r="E16" s="138" t="s">
        <v>461</v>
      </c>
      <c r="F16" s="138"/>
      <c r="G16" s="138"/>
      <c r="H16" s="138"/>
      <c r="I16" s="186"/>
      <c r="J16" s="142"/>
      <c r="K16" s="140"/>
    </row>
    <row r="17" spans="1:11">
      <c r="A17" s="791"/>
      <c r="B17" s="154"/>
      <c r="D17" s="113"/>
      <c r="K17" s="116"/>
    </row>
    <row r="18" spans="1:11" ht="60">
      <c r="A18" s="791"/>
      <c r="B18" s="153" t="s">
        <v>435</v>
      </c>
      <c r="C18" s="138" t="s">
        <v>462</v>
      </c>
      <c r="D18" s="139" t="s">
        <v>463</v>
      </c>
      <c r="E18" s="138" t="s">
        <v>464</v>
      </c>
      <c r="F18" s="138" t="s">
        <v>465</v>
      </c>
      <c r="G18" s="138" t="s">
        <v>466</v>
      </c>
      <c r="H18" s="138" t="s">
        <v>467</v>
      </c>
      <c r="I18" s="138" t="s">
        <v>468</v>
      </c>
      <c r="J18" s="142"/>
      <c r="K18" s="140"/>
    </row>
    <row r="19" spans="1:11">
      <c r="A19" s="791"/>
      <c r="B19" s="153"/>
      <c r="C19" s="138"/>
      <c r="D19" s="139" t="s">
        <v>469</v>
      </c>
      <c r="E19" s="138" t="s">
        <v>470</v>
      </c>
      <c r="F19" s="138" t="s">
        <v>471</v>
      </c>
      <c r="G19" s="138" t="s">
        <v>472</v>
      </c>
      <c r="H19" s="138" t="s">
        <v>473</v>
      </c>
      <c r="I19" s="186"/>
      <c r="J19" s="142"/>
      <c r="K19" s="140"/>
    </row>
    <row r="20" spans="1:11" ht="15.75" thickBot="1">
      <c r="A20" s="792"/>
      <c r="B20" s="156"/>
      <c r="C20" s="115"/>
      <c r="D20" s="114"/>
      <c r="E20" s="115"/>
      <c r="F20" s="115"/>
      <c r="G20" s="115"/>
      <c r="H20" s="115"/>
      <c r="I20" s="187"/>
      <c r="J20" s="137"/>
      <c r="K20" s="117"/>
    </row>
    <row r="21" spans="1:11">
      <c r="A21" s="793" t="s">
        <v>10</v>
      </c>
      <c r="B21" s="154"/>
      <c r="D21" s="113"/>
      <c r="K21" s="116"/>
    </row>
    <row r="22" spans="1:11" ht="30">
      <c r="A22" s="794"/>
      <c r="B22" s="153" t="s">
        <v>474</v>
      </c>
      <c r="C22" s="138" t="s">
        <v>475</v>
      </c>
      <c r="D22" s="139" t="s">
        <v>476</v>
      </c>
      <c r="E22" s="138"/>
      <c r="F22" s="138"/>
      <c r="G22" s="138"/>
      <c r="H22" s="138"/>
      <c r="I22" s="186"/>
      <c r="J22" s="142"/>
      <c r="K22" s="140"/>
    </row>
    <row r="23" spans="1:11">
      <c r="A23" s="794"/>
      <c r="B23" s="154"/>
      <c r="D23" s="113"/>
      <c r="K23" s="116"/>
    </row>
    <row r="24" spans="1:11" ht="30">
      <c r="A24" s="794"/>
      <c r="B24" s="153" t="s">
        <v>477</v>
      </c>
      <c r="C24" s="138" t="s">
        <v>478</v>
      </c>
      <c r="D24" s="139" t="s">
        <v>479</v>
      </c>
      <c r="E24" s="138"/>
      <c r="F24" s="138"/>
      <c r="G24" s="138"/>
      <c r="H24" s="138"/>
      <c r="I24" s="186"/>
      <c r="J24" s="142"/>
      <c r="K24" s="140"/>
    </row>
    <row r="25" spans="1:11">
      <c r="A25" s="794"/>
      <c r="B25" s="154"/>
      <c r="D25" s="113"/>
      <c r="K25" s="116"/>
    </row>
    <row r="26" spans="1:11">
      <c r="A26" s="794"/>
      <c r="B26" s="153" t="s">
        <v>480</v>
      </c>
      <c r="C26" s="138" t="s">
        <v>481</v>
      </c>
      <c r="D26" s="139" t="s">
        <v>482</v>
      </c>
      <c r="E26" s="138"/>
      <c r="F26" s="138"/>
      <c r="G26" s="138"/>
      <c r="H26" s="138"/>
      <c r="I26" s="186"/>
      <c r="J26" s="142"/>
      <c r="K26" s="140"/>
    </row>
    <row r="27" spans="1:11">
      <c r="A27" s="794"/>
      <c r="B27" s="154"/>
      <c r="D27" s="113"/>
      <c r="K27" s="116"/>
    </row>
    <row r="28" spans="1:11" ht="32.25" customHeight="1">
      <c r="A28" s="794"/>
      <c r="B28" s="153" t="s">
        <v>483</v>
      </c>
      <c r="C28" s="138" t="s">
        <v>484</v>
      </c>
      <c r="D28" s="139" t="s">
        <v>485</v>
      </c>
      <c r="E28" s="138" t="s">
        <v>486</v>
      </c>
      <c r="F28" s="138"/>
      <c r="G28" s="138"/>
      <c r="H28" s="138"/>
      <c r="I28" s="186"/>
      <c r="J28" s="142"/>
      <c r="K28" s="140"/>
    </row>
    <row r="29" spans="1:11">
      <c r="A29" s="794"/>
      <c r="B29" s="154"/>
      <c r="D29" s="113"/>
      <c r="K29" s="116"/>
    </row>
    <row r="30" spans="1:11" ht="30">
      <c r="A30" s="794"/>
      <c r="B30" s="153" t="s">
        <v>487</v>
      </c>
      <c r="C30" s="138" t="s">
        <v>488</v>
      </c>
      <c r="D30" s="139" t="s">
        <v>489</v>
      </c>
      <c r="E30" s="138"/>
      <c r="F30" s="138"/>
      <c r="G30" s="138"/>
      <c r="H30" s="138"/>
      <c r="I30" s="186"/>
      <c r="J30" s="142"/>
      <c r="K30" s="140"/>
    </row>
    <row r="31" spans="1:11">
      <c r="A31" s="794"/>
      <c r="B31" s="154"/>
      <c r="D31" s="113"/>
      <c r="K31" s="116"/>
    </row>
    <row r="32" spans="1:11" ht="30">
      <c r="A32" s="794"/>
      <c r="B32" s="153" t="s">
        <v>490</v>
      </c>
      <c r="C32" s="138" t="s">
        <v>491</v>
      </c>
      <c r="D32" s="139" t="s">
        <v>492</v>
      </c>
      <c r="E32" s="138"/>
      <c r="F32" s="138"/>
      <c r="G32" s="138"/>
      <c r="H32" s="138"/>
      <c r="I32" s="186"/>
      <c r="J32" s="142"/>
      <c r="K32" s="140"/>
    </row>
    <row r="33" spans="1:11">
      <c r="A33" s="794"/>
      <c r="B33" s="154"/>
      <c r="D33" s="113"/>
      <c r="K33" s="116"/>
    </row>
    <row r="34" spans="1:11" ht="30">
      <c r="A34" s="794"/>
      <c r="B34" s="153" t="s">
        <v>493</v>
      </c>
      <c r="C34" s="138" t="s">
        <v>494</v>
      </c>
      <c r="D34" s="139" t="s">
        <v>495</v>
      </c>
      <c r="E34" s="138" t="s">
        <v>496</v>
      </c>
      <c r="F34" s="138"/>
      <c r="G34" s="138"/>
      <c r="H34" s="138"/>
      <c r="I34" s="186"/>
      <c r="J34" s="142"/>
      <c r="K34" s="140"/>
    </row>
    <row r="35" spans="1:11">
      <c r="A35" s="794"/>
      <c r="B35" s="154"/>
      <c r="D35" s="113"/>
      <c r="K35" s="116"/>
    </row>
    <row r="36" spans="1:11" ht="30">
      <c r="A36" s="794"/>
      <c r="B36" s="153" t="s">
        <v>497</v>
      </c>
      <c r="C36" s="138" t="s">
        <v>498</v>
      </c>
      <c r="D36" s="139" t="s">
        <v>499</v>
      </c>
      <c r="E36" s="138"/>
      <c r="F36" s="138"/>
      <c r="G36" s="138"/>
      <c r="H36" s="138"/>
      <c r="I36" s="186"/>
      <c r="J36" s="142"/>
      <c r="K36" s="140"/>
    </row>
    <row r="37" spans="1:11">
      <c r="A37" s="794"/>
      <c r="B37" s="154"/>
      <c r="D37" s="113"/>
      <c r="K37" s="116"/>
    </row>
    <row r="38" spans="1:11" ht="30">
      <c r="A38" s="794"/>
      <c r="B38" s="153" t="s">
        <v>500</v>
      </c>
      <c r="C38" s="138" t="s">
        <v>501</v>
      </c>
      <c r="D38" s="139" t="s">
        <v>502</v>
      </c>
      <c r="E38" s="138"/>
      <c r="F38" s="138"/>
      <c r="G38" s="138"/>
      <c r="H38" s="138"/>
      <c r="I38" s="186"/>
      <c r="J38" s="142"/>
      <c r="K38" s="140"/>
    </row>
    <row r="39" spans="1:11">
      <c r="A39" s="794"/>
      <c r="B39" s="154"/>
      <c r="D39" s="113"/>
      <c r="K39" s="116"/>
    </row>
    <row r="40" spans="1:11" ht="30">
      <c r="A40" s="794"/>
      <c r="B40" s="153" t="s">
        <v>503</v>
      </c>
      <c r="C40" s="138" t="s">
        <v>504</v>
      </c>
      <c r="D40" s="139" t="s">
        <v>505</v>
      </c>
      <c r="E40" s="138"/>
      <c r="F40" s="138"/>
      <c r="G40" s="138"/>
      <c r="H40" s="138"/>
      <c r="I40" s="186"/>
      <c r="J40" s="142"/>
      <c r="K40" s="140"/>
    </row>
    <row r="41" spans="1:11">
      <c r="A41" s="794"/>
      <c r="B41" s="154"/>
      <c r="D41" s="113"/>
      <c r="K41" s="116"/>
    </row>
    <row r="42" spans="1:11" ht="30">
      <c r="A42" s="794"/>
      <c r="B42" s="153" t="s">
        <v>506</v>
      </c>
      <c r="C42" s="138" t="s">
        <v>507</v>
      </c>
      <c r="D42" s="139" t="s">
        <v>508</v>
      </c>
      <c r="E42" s="138"/>
      <c r="F42" s="138"/>
      <c r="G42" s="138"/>
      <c r="H42" s="138"/>
      <c r="I42" s="186"/>
      <c r="J42" s="142"/>
      <c r="K42" s="140"/>
    </row>
    <row r="43" spans="1:11">
      <c r="A43" s="794"/>
      <c r="B43" s="154"/>
      <c r="D43" s="113"/>
      <c r="K43" s="116"/>
    </row>
    <row r="44" spans="1:11" ht="55.5" customHeight="1">
      <c r="A44" s="794"/>
      <c r="B44" s="153" t="s">
        <v>435</v>
      </c>
      <c r="C44" s="138" t="s">
        <v>509</v>
      </c>
      <c r="D44" s="139" t="s">
        <v>510</v>
      </c>
      <c r="E44" s="138"/>
      <c r="F44" s="138"/>
      <c r="G44" s="138"/>
      <c r="H44" s="138"/>
      <c r="I44" s="186"/>
      <c r="J44" s="142"/>
      <c r="K44" s="140"/>
    </row>
    <row r="45" spans="1:11" ht="15.75" thickBot="1">
      <c r="A45" s="795"/>
      <c r="B45" s="156"/>
      <c r="C45" s="115"/>
      <c r="D45" s="114"/>
      <c r="E45" s="115"/>
      <c r="F45" s="115"/>
      <c r="G45" s="115"/>
      <c r="H45" s="115"/>
      <c r="I45" s="187"/>
      <c r="J45" s="137"/>
      <c r="K45" s="117"/>
    </row>
  </sheetData>
  <mergeCells count="3">
    <mergeCell ref="A3:A11"/>
    <mergeCell ref="A12:A20"/>
    <mergeCell ref="A21:A45"/>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6"/>
  <sheetViews>
    <sheetView zoomScale="70" zoomScaleNormal="70" workbookViewId="0">
      <pane ySplit="1" topLeftCell="A9" activePane="bottomLeft" state="frozen"/>
      <selection pane="bottomLeft" activeCell="AB28" sqref="AB28"/>
      <selection activeCell="AB28" sqref="AB28"/>
    </sheetView>
  </sheetViews>
  <sheetFormatPr defaultRowHeight="15"/>
  <cols>
    <col min="1" max="1" width="15.42578125" style="183" customWidth="1"/>
    <col min="2" max="2" width="16" style="188" customWidth="1"/>
    <col min="3" max="3" width="34.42578125" style="188" customWidth="1"/>
    <col min="4" max="4" width="50.5703125" style="188" customWidth="1"/>
    <col min="5" max="5" width="32" style="188" customWidth="1"/>
    <col min="6" max="6" width="39.28515625" style="188" customWidth="1"/>
    <col min="7" max="7" width="15.28515625" style="188" customWidth="1"/>
    <col min="8" max="8" width="21.85546875" customWidth="1"/>
    <col min="9" max="9" width="25.5703125" customWidth="1"/>
    <col min="10" max="10" width="25.42578125" customWidth="1"/>
    <col min="11" max="11" width="23.85546875" bestFit="1" customWidth="1"/>
    <col min="12" max="12" width="16.7109375" customWidth="1"/>
    <col min="13" max="14" width="17.28515625" bestFit="1" customWidth="1"/>
    <col min="15" max="18" width="17.28515625" customWidth="1"/>
    <col min="19" max="20" width="17.42578125" customWidth="1"/>
  </cols>
  <sheetData>
    <row r="1" spans="1:20" ht="32.25" customHeight="1" thickBot="1">
      <c r="A1" s="194" t="s">
        <v>511</v>
      </c>
      <c r="B1" s="195" t="s">
        <v>512</v>
      </c>
      <c r="C1" s="195" t="s">
        <v>513</v>
      </c>
      <c r="D1" s="196" t="s">
        <v>514</v>
      </c>
      <c r="E1" s="195" t="s">
        <v>515</v>
      </c>
      <c r="F1" s="195" t="s">
        <v>516</v>
      </c>
      <c r="G1" s="203" t="s">
        <v>517</v>
      </c>
      <c r="H1">
        <v>0</v>
      </c>
      <c r="I1">
        <v>1</v>
      </c>
      <c r="J1">
        <v>1</v>
      </c>
      <c r="K1" s="200" t="s">
        <v>518</v>
      </c>
      <c r="L1">
        <v>2</v>
      </c>
      <c r="M1">
        <v>2</v>
      </c>
      <c r="N1">
        <v>2</v>
      </c>
      <c r="O1">
        <v>3</v>
      </c>
      <c r="P1">
        <v>4</v>
      </c>
      <c r="Q1">
        <v>5</v>
      </c>
      <c r="R1">
        <v>6</v>
      </c>
      <c r="S1">
        <v>7</v>
      </c>
      <c r="T1">
        <v>7</v>
      </c>
    </row>
    <row r="2" spans="1:20" ht="240">
      <c r="A2" s="796" t="s">
        <v>5</v>
      </c>
      <c r="B2" s="180" t="s">
        <v>124</v>
      </c>
      <c r="C2" s="180" t="s">
        <v>519</v>
      </c>
      <c r="D2" s="180" t="s">
        <v>520</v>
      </c>
      <c r="E2" s="180" t="s">
        <v>521</v>
      </c>
      <c r="F2" s="197" t="s">
        <v>522</v>
      </c>
      <c r="H2" s="188" t="s">
        <v>523</v>
      </c>
      <c r="I2" s="188" t="s">
        <v>524</v>
      </c>
      <c r="J2" s="188" t="s">
        <v>525</v>
      </c>
      <c r="K2" s="188" t="s">
        <v>526</v>
      </c>
      <c r="L2" s="188" t="s">
        <v>527</v>
      </c>
      <c r="M2" s="188" t="s">
        <v>528</v>
      </c>
      <c r="N2" s="188" t="s">
        <v>529</v>
      </c>
      <c r="O2" s="188" t="s">
        <v>530</v>
      </c>
      <c r="P2" s="188" t="s">
        <v>531</v>
      </c>
      <c r="Q2" s="188" t="s">
        <v>532</v>
      </c>
      <c r="R2" s="188" t="s">
        <v>533</v>
      </c>
      <c r="S2" s="188" t="s">
        <v>534</v>
      </c>
      <c r="T2" s="188" t="s">
        <v>535</v>
      </c>
    </row>
    <row r="3" spans="1:20" ht="240">
      <c r="A3" s="797"/>
      <c r="B3" s="188" t="s">
        <v>224</v>
      </c>
      <c r="C3" s="188" t="s">
        <v>536</v>
      </c>
      <c r="D3" s="188" t="s">
        <v>537</v>
      </c>
      <c r="E3" s="188" t="s">
        <v>538</v>
      </c>
      <c r="F3" s="189" t="s">
        <v>539</v>
      </c>
      <c r="H3" s="201" t="s">
        <v>540</v>
      </c>
      <c r="I3" s="188" t="s">
        <v>541</v>
      </c>
      <c r="J3" s="188" t="s">
        <v>542</v>
      </c>
      <c r="K3" s="188" t="s">
        <v>543</v>
      </c>
      <c r="L3" s="188" t="s">
        <v>544</v>
      </c>
      <c r="O3" s="188" t="s">
        <v>545</v>
      </c>
      <c r="P3" s="188" t="s">
        <v>546</v>
      </c>
      <c r="Q3" s="188" t="s">
        <v>547</v>
      </c>
      <c r="R3" s="202" t="s">
        <v>548</v>
      </c>
      <c r="S3" s="188" t="s">
        <v>549</v>
      </c>
      <c r="T3" s="188" t="s">
        <v>535</v>
      </c>
    </row>
    <row r="4" spans="1:20" ht="158.25" customHeight="1">
      <c r="A4" s="797"/>
      <c r="B4" s="192" t="s">
        <v>206</v>
      </c>
      <c r="C4" s="192" t="s">
        <v>550</v>
      </c>
      <c r="D4" s="192" t="s">
        <v>551</v>
      </c>
      <c r="E4" s="192" t="s">
        <v>538</v>
      </c>
      <c r="F4" s="193" t="s">
        <v>552</v>
      </c>
      <c r="H4" s="188" t="s">
        <v>553</v>
      </c>
      <c r="I4" s="188"/>
      <c r="J4" s="188" t="s">
        <v>554</v>
      </c>
      <c r="K4" s="184" t="s">
        <v>555</v>
      </c>
      <c r="L4" s="188" t="s">
        <v>556</v>
      </c>
      <c r="O4" s="188" t="s">
        <v>557</v>
      </c>
      <c r="P4" s="188" t="s">
        <v>558</v>
      </c>
      <c r="Q4" s="188" t="s">
        <v>559</v>
      </c>
      <c r="R4" s="188" t="s">
        <v>560</v>
      </c>
      <c r="S4" s="188" t="s">
        <v>561</v>
      </c>
      <c r="T4" s="188" t="s">
        <v>535</v>
      </c>
    </row>
    <row r="5" spans="1:20" ht="75">
      <c r="A5" s="797"/>
      <c r="B5" s="188" t="s">
        <v>562</v>
      </c>
      <c r="C5" s="188" t="s">
        <v>563</v>
      </c>
      <c r="D5" s="188" t="s">
        <v>564</v>
      </c>
      <c r="E5" s="188" t="s">
        <v>565</v>
      </c>
      <c r="F5" s="189" t="s">
        <v>566</v>
      </c>
      <c r="H5" s="188" t="s">
        <v>567</v>
      </c>
      <c r="I5" s="188" t="s">
        <v>568</v>
      </c>
      <c r="K5" s="188" t="s">
        <v>569</v>
      </c>
      <c r="L5" s="188" t="s">
        <v>570</v>
      </c>
      <c r="M5" s="188" t="s">
        <v>571</v>
      </c>
      <c r="N5" s="188" t="s">
        <v>572</v>
      </c>
    </row>
    <row r="6" spans="1:20" ht="125.25" customHeight="1" thickBot="1">
      <c r="A6" s="798"/>
      <c r="B6" s="198" t="s">
        <v>573</v>
      </c>
      <c r="C6" s="198" t="s">
        <v>574</v>
      </c>
      <c r="D6" s="198" t="s">
        <v>575</v>
      </c>
      <c r="E6" s="198" t="s">
        <v>576</v>
      </c>
      <c r="F6" s="199" t="s">
        <v>577</v>
      </c>
      <c r="H6" s="188" t="s">
        <v>578</v>
      </c>
      <c r="I6" s="188" t="s">
        <v>579</v>
      </c>
      <c r="J6" s="188" t="s">
        <v>580</v>
      </c>
      <c r="K6" s="188" t="s">
        <v>581</v>
      </c>
      <c r="L6" s="188" t="s">
        <v>582</v>
      </c>
      <c r="S6" s="188" t="s">
        <v>583</v>
      </c>
      <c r="T6" s="188" t="s">
        <v>535</v>
      </c>
    </row>
    <row r="7" spans="1:20" ht="36" customHeight="1">
      <c r="A7" s="796" t="s">
        <v>15</v>
      </c>
      <c r="B7" s="188" t="s">
        <v>271</v>
      </c>
      <c r="C7" s="188" t="s">
        <v>584</v>
      </c>
      <c r="D7" s="188" t="s">
        <v>585</v>
      </c>
      <c r="F7" s="189" t="s">
        <v>586</v>
      </c>
      <c r="H7" t="s">
        <v>587</v>
      </c>
      <c r="M7" t="s">
        <v>588</v>
      </c>
    </row>
    <row r="8" spans="1:20" ht="30" customHeight="1">
      <c r="A8" s="797"/>
      <c r="B8" s="192" t="s">
        <v>589</v>
      </c>
      <c r="C8" s="192" t="s">
        <v>590</v>
      </c>
      <c r="D8" s="192" t="s">
        <v>591</v>
      </c>
      <c r="E8" s="192"/>
      <c r="F8" s="193" t="s">
        <v>592</v>
      </c>
    </row>
    <row r="9" spans="1:20" ht="33" customHeight="1">
      <c r="A9" s="797"/>
      <c r="B9" s="188" t="s">
        <v>593</v>
      </c>
      <c r="C9" s="188" t="s">
        <v>594</v>
      </c>
      <c r="D9" s="188" t="s">
        <v>595</v>
      </c>
      <c r="F9" s="189" t="s">
        <v>592</v>
      </c>
    </row>
    <row r="10" spans="1:20" ht="45">
      <c r="A10" s="797"/>
      <c r="B10" s="192" t="s">
        <v>596</v>
      </c>
      <c r="C10" s="192" t="s">
        <v>597</v>
      </c>
      <c r="D10" s="192" t="s">
        <v>598</v>
      </c>
      <c r="E10" s="192"/>
      <c r="F10" s="193" t="s">
        <v>599</v>
      </c>
    </row>
    <row r="11" spans="1:20" ht="45.75" thickBot="1">
      <c r="A11" s="798"/>
      <c r="B11" s="190" t="s">
        <v>600</v>
      </c>
      <c r="C11" s="190" t="s">
        <v>601</v>
      </c>
      <c r="D11" s="190" t="s">
        <v>602</v>
      </c>
      <c r="E11" s="190"/>
      <c r="F11" s="191" t="s">
        <v>603</v>
      </c>
    </row>
    <row r="12" spans="1:20" ht="75">
      <c r="A12" s="799" t="s">
        <v>10</v>
      </c>
      <c r="B12" s="180" t="s">
        <v>604</v>
      </c>
      <c r="C12" s="180" t="s">
        <v>605</v>
      </c>
      <c r="D12" s="180" t="s">
        <v>606</v>
      </c>
      <c r="E12" s="180" t="s">
        <v>607</v>
      </c>
      <c r="F12" s="197" t="s">
        <v>608</v>
      </c>
    </row>
    <row r="13" spans="1:20" ht="30" customHeight="1">
      <c r="A13" s="800"/>
      <c r="B13" s="188" t="s">
        <v>609</v>
      </c>
      <c r="C13" s="188" t="s">
        <v>610</v>
      </c>
      <c r="D13" s="188" t="s">
        <v>611</v>
      </c>
      <c r="E13" s="188" t="s">
        <v>465</v>
      </c>
      <c r="F13" s="189" t="s">
        <v>612</v>
      </c>
    </row>
    <row r="14" spans="1:20" ht="45">
      <c r="A14" s="800"/>
      <c r="B14" s="192" t="s">
        <v>613</v>
      </c>
      <c r="C14" s="192" t="s">
        <v>614</v>
      </c>
      <c r="D14" s="192" t="s">
        <v>615</v>
      </c>
      <c r="E14" s="192" t="s">
        <v>465</v>
      </c>
      <c r="F14" s="193" t="s">
        <v>616</v>
      </c>
    </row>
    <row r="15" spans="1:20" ht="30">
      <c r="A15" s="800"/>
      <c r="B15" s="188" t="s">
        <v>617</v>
      </c>
      <c r="C15" s="188" t="s">
        <v>618</v>
      </c>
      <c r="D15" s="188" t="s">
        <v>619</v>
      </c>
      <c r="E15" s="188" t="s">
        <v>465</v>
      </c>
      <c r="F15" s="189" t="s">
        <v>620</v>
      </c>
    </row>
    <row r="16" spans="1:20" ht="27.75" customHeight="1" thickBot="1">
      <c r="A16" s="801"/>
      <c r="B16" s="198" t="s">
        <v>621</v>
      </c>
      <c r="C16" s="198" t="s">
        <v>622</v>
      </c>
      <c r="D16" s="198" t="s">
        <v>623</v>
      </c>
      <c r="E16" s="198" t="s">
        <v>465</v>
      </c>
      <c r="F16" s="199"/>
    </row>
  </sheetData>
  <mergeCells count="3">
    <mergeCell ref="A2:A6"/>
    <mergeCell ref="A7:A11"/>
    <mergeCell ref="A12:A16"/>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30"/>
  <sheetViews>
    <sheetView showGridLines="0" zoomScale="70" zoomScaleNormal="70" workbookViewId="0">
      <selection activeCell="B1" sqref="B1:C1"/>
    </sheetView>
  </sheetViews>
  <sheetFormatPr defaultColWidth="8.7109375" defaultRowHeight="15"/>
  <cols>
    <col min="1" max="1" width="4.140625" style="588" customWidth="1"/>
    <col min="2" max="2" width="224.5703125" style="261" customWidth="1"/>
    <col min="3" max="3" width="4.140625" style="255" customWidth="1"/>
    <col min="4" max="4" width="64.85546875" style="258" customWidth="1"/>
    <col min="5" max="5" width="69.140625" style="255" customWidth="1"/>
    <col min="6" max="16384" width="8.7109375" style="255"/>
  </cols>
  <sheetData>
    <row r="1" spans="1:7" ht="48.95" customHeight="1">
      <c r="A1" s="882"/>
      <c r="B1" s="804" t="s">
        <v>624</v>
      </c>
      <c r="C1" s="882"/>
      <c r="D1"/>
      <c r="E1" s="590"/>
      <c r="F1" s="590"/>
      <c r="G1"/>
    </row>
    <row r="2" spans="1:7" ht="26.45" customHeight="1">
      <c r="A2" s="882"/>
      <c r="B2" s="802" t="s">
        <v>625</v>
      </c>
      <c r="C2" s="803"/>
      <c r="D2"/>
      <c r="E2"/>
      <c r="F2" s="183"/>
      <c r="G2"/>
    </row>
    <row r="3" spans="1:7" s="257" customFormat="1" ht="30" customHeight="1">
      <c r="A3" s="882"/>
      <c r="B3" s="807" t="s">
        <v>626</v>
      </c>
      <c r="C3" s="806"/>
      <c r="D3"/>
      <c r="E3"/>
      <c r="G3"/>
    </row>
    <row r="4" spans="1:7" s="257" customFormat="1" ht="30" customHeight="1">
      <c r="A4" s="882"/>
      <c r="B4" s="805" t="s">
        <v>627</v>
      </c>
      <c r="C4" s="806"/>
      <c r="D4"/>
      <c r="E4"/>
      <c r="F4" s="589"/>
      <c r="G4"/>
    </row>
    <row r="5" spans="1:7" ht="21.6" customHeight="1">
      <c r="A5" s="265"/>
      <c r="B5" s="597" t="s">
        <v>628</v>
      </c>
      <c r="C5" s="260"/>
    </row>
    <row r="6" spans="1:7" ht="66" customHeight="1">
      <c r="A6" s="265"/>
      <c r="B6" s="598" t="s">
        <v>629</v>
      </c>
      <c r="C6" s="260"/>
    </row>
    <row r="7" spans="1:7" ht="61.5" customHeight="1">
      <c r="A7" s="265"/>
      <c r="B7" s="593" t="s">
        <v>630</v>
      </c>
      <c r="C7" s="260"/>
      <c r="D7" s="584"/>
    </row>
    <row r="8" spans="1:7" ht="29.45" customHeight="1">
      <c r="A8" s="265"/>
      <c r="B8" s="595" t="s">
        <v>631</v>
      </c>
      <c r="C8" s="260"/>
    </row>
    <row r="9" spans="1:7" ht="70.5" customHeight="1">
      <c r="A9" s="265"/>
      <c r="B9" s="593" t="s">
        <v>632</v>
      </c>
      <c r="C9" s="260"/>
      <c r="D9" s="585"/>
    </row>
    <row r="10" spans="1:7" ht="107.1" customHeight="1">
      <c r="A10" s="265"/>
      <c r="B10" s="593" t="s">
        <v>633</v>
      </c>
      <c r="C10" s="260"/>
      <c r="D10" s="585"/>
    </row>
    <row r="11" spans="1:7" ht="28.5" customHeight="1">
      <c r="A11" s="265"/>
      <c r="B11" s="593" t="s">
        <v>634</v>
      </c>
      <c r="C11" s="260"/>
      <c r="D11" s="585"/>
    </row>
    <row r="12" spans="1:7" ht="36" customHeight="1">
      <c r="A12" s="265"/>
      <c r="B12" s="593" t="s">
        <v>635</v>
      </c>
      <c r="C12" s="260"/>
      <c r="D12" s="585"/>
    </row>
    <row r="13" spans="1:7" ht="24.6" customHeight="1">
      <c r="A13" s="265"/>
      <c r="B13" s="257" t="s">
        <v>636</v>
      </c>
      <c r="C13" s="260"/>
    </row>
    <row r="14" spans="1:7" ht="24.6" customHeight="1">
      <c r="A14" s="265"/>
      <c r="B14" s="265"/>
      <c r="C14" s="260"/>
    </row>
    <row r="15" spans="1:7" ht="21.6" customHeight="1">
      <c r="A15" s="262"/>
      <c r="B15" s="271" t="s">
        <v>10</v>
      </c>
      <c r="C15" s="262"/>
    </row>
    <row r="16" spans="1:7" ht="52.5" customHeight="1">
      <c r="A16" s="262"/>
      <c r="B16" s="259" t="s">
        <v>637</v>
      </c>
      <c r="C16" s="262"/>
    </row>
    <row r="17" spans="1:5" ht="69" customHeight="1">
      <c r="A17" s="262"/>
      <c r="B17" s="266" t="s">
        <v>638</v>
      </c>
      <c r="C17" s="262"/>
      <c r="D17" s="585"/>
    </row>
    <row r="18" spans="1:5" ht="133.5" customHeight="1">
      <c r="A18" s="262"/>
      <c r="B18" s="259" t="s">
        <v>639</v>
      </c>
      <c r="C18" s="262"/>
      <c r="D18" s="585"/>
    </row>
    <row r="19" spans="1:5" ht="24" customHeight="1">
      <c r="A19" s="262"/>
      <c r="B19" s="262"/>
      <c r="C19" s="262"/>
      <c r="D19" s="585"/>
    </row>
    <row r="20" spans="1:5" ht="21.6" customHeight="1">
      <c r="A20" s="594"/>
      <c r="B20" s="272" t="s">
        <v>15</v>
      </c>
      <c r="C20" s="263"/>
    </row>
    <row r="21" spans="1:5" ht="51" customHeight="1">
      <c r="A21" s="594"/>
      <c r="B21" s="259" t="s">
        <v>640</v>
      </c>
      <c r="C21" s="263"/>
    </row>
    <row r="22" spans="1:5" ht="85.5" customHeight="1">
      <c r="A22" s="594"/>
      <c r="B22" s="259" t="s">
        <v>641</v>
      </c>
      <c r="C22" s="263"/>
      <c r="D22" s="585"/>
      <c r="E22" s="586"/>
    </row>
    <row r="23" spans="1:5" ht="18.600000000000001" customHeight="1">
      <c r="A23" s="594"/>
      <c r="B23" s="594"/>
      <c r="C23" s="263"/>
      <c r="D23" s="585"/>
      <c r="E23" s="586"/>
    </row>
    <row r="24" spans="1:5" ht="21.6" customHeight="1">
      <c r="A24" s="264"/>
      <c r="B24" s="273" t="s">
        <v>5</v>
      </c>
      <c r="C24" s="264"/>
    </row>
    <row r="25" spans="1:5" ht="57.95" customHeight="1">
      <c r="A25" s="264"/>
      <c r="B25" s="266" t="s">
        <v>642</v>
      </c>
      <c r="C25" s="264"/>
    </row>
    <row r="26" spans="1:5" ht="84.6" customHeight="1">
      <c r="A26" s="264"/>
      <c r="B26" s="259" t="s">
        <v>643</v>
      </c>
      <c r="C26" s="264"/>
    </row>
    <row r="27" spans="1:5" ht="27.6" customHeight="1">
      <c r="A27" s="264"/>
      <c r="B27" s="264"/>
      <c r="C27" s="264"/>
    </row>
    <row r="28" spans="1:5" ht="27" customHeight="1">
      <c r="A28" s="265"/>
      <c r="B28" s="596"/>
      <c r="C28" s="265"/>
    </row>
    <row r="29" spans="1:5" ht="78.599999999999994" customHeight="1">
      <c r="A29" s="265"/>
      <c r="B29" s="595" t="s">
        <v>644</v>
      </c>
      <c r="C29" s="265"/>
      <c r="D29" s="585"/>
    </row>
    <row r="30" spans="1:5" ht="26.1" customHeight="1">
      <c r="A30" s="265"/>
      <c r="B30" s="265"/>
      <c r="C30" s="265"/>
    </row>
  </sheetData>
  <mergeCells count="5">
    <mergeCell ref="B2:C2"/>
    <mergeCell ref="A1:A4"/>
    <mergeCell ref="B1:C1"/>
    <mergeCell ref="B4:C4"/>
    <mergeCell ref="B3:C3"/>
  </mergeCells>
  <pageMargins left="0.51181102362204722" right="0.31496062992125984" top="0.55118110236220474" bottom="0.55118110236220474" header="0.31496062992125984" footer="0.31496062992125984"/>
  <pageSetup paperSize="9" scale="6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233F816-A3B6-4415-9C06-F93C1FDED782}">
          <x14:formula1>
            <xm:f>Sheet1!$A$1:$A$24</xm:f>
          </x14:formula1>
          <xm:sqref>B3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81"/>
  <sheetViews>
    <sheetView view="pageLayout" zoomScale="40" zoomScaleNormal="85" zoomScalePageLayoutView="40" workbookViewId="0">
      <selection activeCell="G11" sqref="G11"/>
    </sheetView>
  </sheetViews>
  <sheetFormatPr defaultColWidth="8.7109375" defaultRowHeight="15.75"/>
  <cols>
    <col min="1" max="1" width="23.85546875" style="302" customWidth="1"/>
    <col min="2" max="2" width="32.7109375" style="258" customWidth="1"/>
    <col min="3" max="3" width="51.140625" style="255" customWidth="1"/>
    <col min="4" max="4" width="32.7109375" style="258" customWidth="1"/>
    <col min="5" max="5" width="51.140625" style="255" customWidth="1"/>
    <col min="6" max="6" width="32.5703125" style="255" customWidth="1"/>
    <col min="7" max="7" width="51.140625" style="255" customWidth="1"/>
    <col min="8" max="8" width="32.5703125" style="255" customWidth="1"/>
    <col min="9" max="9" width="51.140625" style="255" customWidth="1"/>
    <col min="10" max="10" width="19.85546875" style="255" customWidth="1"/>
    <col min="11" max="16384" width="8.7109375" style="255"/>
  </cols>
  <sheetData>
    <row r="1" spans="1:12" ht="36.6" customHeight="1">
      <c r="A1" s="810" t="s">
        <v>645</v>
      </c>
      <c r="B1" s="811"/>
      <c r="C1" s="811"/>
      <c r="D1" s="811"/>
      <c r="E1" s="811"/>
    </row>
    <row r="2" spans="1:12" ht="31.5" customHeight="1">
      <c r="A2" s="883" t="str">
        <f>Introduction!B4</f>
        <v>Project Name (ID)</v>
      </c>
      <c r="B2" s="882"/>
      <c r="C2" s="882"/>
      <c r="D2" s="882"/>
      <c r="E2" s="882"/>
      <c r="J2" s="301"/>
    </row>
    <row r="3" spans="1:12" ht="30.95" customHeight="1">
      <c r="A3" s="884" t="str">
        <f>Introduction!$B$2</f>
        <v>Introduction</v>
      </c>
      <c r="B3" s="882"/>
      <c r="C3" s="882"/>
      <c r="D3" s="882"/>
      <c r="E3" s="882"/>
    </row>
    <row r="4" spans="1:12" ht="21.95" customHeight="1" thickBot="1">
      <c r="B4" s="812" t="s">
        <v>646</v>
      </c>
      <c r="C4" s="813"/>
      <c r="D4" s="814" t="s">
        <v>647</v>
      </c>
      <c r="E4" s="815"/>
      <c r="F4" s="816" t="s">
        <v>648</v>
      </c>
      <c r="G4" s="815"/>
      <c r="H4" s="808" t="s">
        <v>649</v>
      </c>
      <c r="I4" s="809"/>
      <c r="J4" s="600"/>
    </row>
    <row r="5" spans="1:12" ht="39" customHeight="1" thickBot="1">
      <c r="A5" s="412" t="s">
        <v>650</v>
      </c>
      <c r="B5" s="599" t="s">
        <v>651</v>
      </c>
      <c r="C5" s="599" t="s">
        <v>652</v>
      </c>
      <c r="D5" s="599" t="s">
        <v>653</v>
      </c>
      <c r="E5" s="599" t="s">
        <v>652</v>
      </c>
      <c r="F5" s="599" t="s">
        <v>654</v>
      </c>
      <c r="G5" s="599" t="s">
        <v>652</v>
      </c>
      <c r="H5" s="599" t="s">
        <v>655</v>
      </c>
      <c r="I5" s="599" t="s">
        <v>652</v>
      </c>
      <c r="J5" s="599" t="s">
        <v>656</v>
      </c>
    </row>
    <row r="6" spans="1:12" ht="63.75" thickBot="1">
      <c r="A6" s="271" t="s">
        <v>10</v>
      </c>
      <c r="B6" s="303" t="s">
        <v>657</v>
      </c>
      <c r="C6" s="304"/>
      <c r="D6" s="303" t="s">
        <v>658</v>
      </c>
      <c r="E6" s="304"/>
      <c r="F6" s="305" t="s">
        <v>659</v>
      </c>
      <c r="G6" s="306"/>
      <c r="H6" s="303" t="s">
        <v>660</v>
      </c>
      <c r="I6" s="304"/>
      <c r="J6" s="307"/>
      <c r="K6" s="308"/>
      <c r="L6" s="308"/>
    </row>
    <row r="7" spans="1:12" ht="69" customHeight="1" thickTop="1">
      <c r="A7" s="400" t="s">
        <v>661</v>
      </c>
      <c r="B7" s="309" t="s">
        <v>662</v>
      </c>
      <c r="C7" s="310"/>
      <c r="D7" s="309" t="s">
        <v>662</v>
      </c>
      <c r="E7" s="310"/>
      <c r="F7" s="311" t="s">
        <v>663</v>
      </c>
      <c r="G7" s="312"/>
      <c r="H7" s="309" t="s">
        <v>664</v>
      </c>
      <c r="I7" s="310"/>
      <c r="J7" s="313"/>
      <c r="K7" s="308"/>
      <c r="L7" s="308"/>
    </row>
    <row r="8" spans="1:12" ht="84.95" customHeight="1" thickBot="1">
      <c r="A8" s="401"/>
      <c r="B8" s="314" t="s">
        <v>665</v>
      </c>
      <c r="C8" s="315"/>
      <c r="D8" s="314" t="s">
        <v>666</v>
      </c>
      <c r="E8" s="315"/>
      <c r="F8" s="316" t="s">
        <v>667</v>
      </c>
      <c r="G8" s="317"/>
      <c r="H8" s="314" t="s">
        <v>668</v>
      </c>
      <c r="I8" s="315"/>
      <c r="J8" s="318"/>
      <c r="K8" s="308"/>
      <c r="L8" s="308"/>
    </row>
    <row r="9" spans="1:12" ht="16.5" customHeight="1" thickBot="1">
      <c r="A9" s="319"/>
      <c r="B9" s="320"/>
      <c r="C9" s="321"/>
      <c r="D9" s="320"/>
      <c r="E9" s="321"/>
      <c r="F9" s="322"/>
      <c r="G9" s="323"/>
      <c r="H9" s="320"/>
      <c r="I9" s="321"/>
      <c r="J9" s="324"/>
      <c r="K9" s="308"/>
      <c r="L9" s="308"/>
    </row>
    <row r="10" spans="1:12" ht="69.95" customHeight="1">
      <c r="A10" s="402" t="s">
        <v>669</v>
      </c>
      <c r="B10" s="405" t="s">
        <v>670</v>
      </c>
      <c r="C10" s="404"/>
      <c r="D10" s="405" t="s">
        <v>670</v>
      </c>
      <c r="E10" s="406"/>
      <c r="F10" s="407" t="s">
        <v>671</v>
      </c>
      <c r="G10" s="407"/>
      <c r="H10" s="405" t="s">
        <v>672</v>
      </c>
      <c r="I10" s="406"/>
      <c r="J10" s="325"/>
      <c r="K10" s="308"/>
      <c r="L10" s="308"/>
    </row>
    <row r="11" spans="1:12" ht="114.95" customHeight="1">
      <c r="A11" s="400"/>
      <c r="B11" s="326" t="s">
        <v>673</v>
      </c>
      <c r="C11" s="327"/>
      <c r="D11" s="326" t="s">
        <v>674</v>
      </c>
      <c r="E11" s="327"/>
      <c r="F11" s="326" t="s">
        <v>674</v>
      </c>
      <c r="G11" s="328"/>
      <c r="H11" s="326" t="s">
        <v>674</v>
      </c>
      <c r="I11" s="327"/>
      <c r="J11" s="329"/>
      <c r="K11" s="308"/>
      <c r="L11" s="308"/>
    </row>
    <row r="12" spans="1:12" ht="117.95" customHeight="1">
      <c r="A12" s="400"/>
      <c r="B12" s="330" t="s">
        <v>675</v>
      </c>
      <c r="C12" s="331"/>
      <c r="D12" s="330" t="s">
        <v>676</v>
      </c>
      <c r="E12" s="331"/>
      <c r="F12" s="330" t="s">
        <v>677</v>
      </c>
      <c r="G12" s="332"/>
      <c r="H12" s="330" t="s">
        <v>678</v>
      </c>
      <c r="I12" s="331"/>
      <c r="J12" s="333"/>
      <c r="K12" s="308"/>
      <c r="L12" s="308"/>
    </row>
    <row r="13" spans="1:12" ht="114.95" customHeight="1">
      <c r="A13" s="400"/>
      <c r="B13" s="326" t="s">
        <v>679</v>
      </c>
      <c r="C13" s="327"/>
      <c r="D13" s="326" t="s">
        <v>680</v>
      </c>
      <c r="E13" s="327"/>
      <c r="F13" s="326" t="s">
        <v>681</v>
      </c>
      <c r="G13" s="328"/>
      <c r="H13" s="326" t="s">
        <v>682</v>
      </c>
      <c r="I13" s="327"/>
      <c r="J13" s="329"/>
      <c r="K13" s="308"/>
      <c r="L13" s="308"/>
    </row>
    <row r="14" spans="1:12" ht="98.45" customHeight="1">
      <c r="A14" s="400"/>
      <c r="B14" s="330" t="s">
        <v>683</v>
      </c>
      <c r="C14" s="331"/>
      <c r="D14" s="330" t="s">
        <v>684</v>
      </c>
      <c r="E14" s="331"/>
      <c r="F14" s="330" t="s">
        <v>685</v>
      </c>
      <c r="G14" s="332"/>
      <c r="H14" s="330" t="s">
        <v>686</v>
      </c>
      <c r="I14" s="331"/>
      <c r="J14" s="333"/>
      <c r="K14" s="308"/>
      <c r="L14" s="308"/>
    </row>
    <row r="15" spans="1:12" ht="98.1" customHeight="1">
      <c r="A15" s="400"/>
      <c r="B15" s="326" t="s">
        <v>687</v>
      </c>
      <c r="C15" s="327"/>
      <c r="D15" s="326" t="s">
        <v>688</v>
      </c>
      <c r="E15" s="327"/>
      <c r="F15" s="326" t="s">
        <v>689</v>
      </c>
      <c r="G15" s="328"/>
      <c r="H15" s="326" t="s">
        <v>689</v>
      </c>
      <c r="I15" s="327"/>
      <c r="J15" s="329"/>
      <c r="K15" s="308"/>
      <c r="L15" s="308"/>
    </row>
    <row r="16" spans="1:12" ht="81.599999999999994" customHeight="1" thickBot="1">
      <c r="A16" s="403"/>
      <c r="B16" s="334" t="s">
        <v>690</v>
      </c>
      <c r="C16" s="335"/>
      <c r="D16" s="334" t="s">
        <v>691</v>
      </c>
      <c r="E16" s="335"/>
      <c r="F16" s="334" t="s">
        <v>691</v>
      </c>
      <c r="G16" s="336"/>
      <c r="H16" s="334" t="s">
        <v>692</v>
      </c>
      <c r="I16" s="335"/>
      <c r="J16" s="337"/>
      <c r="K16" s="308"/>
      <c r="L16" s="308"/>
    </row>
    <row r="17" spans="1:12" ht="56.1" customHeight="1" thickBot="1">
      <c r="A17" s="272" t="s">
        <v>15</v>
      </c>
      <c r="B17" s="338" t="s">
        <v>657</v>
      </c>
      <c r="C17" s="339"/>
      <c r="D17" s="338" t="s">
        <v>693</v>
      </c>
      <c r="E17" s="339"/>
      <c r="F17" s="340" t="s">
        <v>694</v>
      </c>
      <c r="G17" s="341"/>
      <c r="H17" s="338" t="s">
        <v>660</v>
      </c>
      <c r="I17" s="339"/>
      <c r="J17" s="342"/>
      <c r="K17" s="308"/>
      <c r="L17" s="308"/>
    </row>
    <row r="18" spans="1:12" ht="68.099999999999994" customHeight="1">
      <c r="A18" s="396" t="s">
        <v>695</v>
      </c>
      <c r="B18" s="343" t="s">
        <v>696</v>
      </c>
      <c r="C18" s="344"/>
      <c r="D18" s="343" t="s">
        <v>697</v>
      </c>
      <c r="E18" s="344"/>
      <c r="F18" s="345" t="s">
        <v>698</v>
      </c>
      <c r="G18" s="346"/>
      <c r="H18" s="343" t="s">
        <v>699</v>
      </c>
      <c r="I18" s="344"/>
      <c r="J18" s="325"/>
      <c r="K18" s="308"/>
      <c r="L18" s="308"/>
    </row>
    <row r="19" spans="1:12" ht="101.45" customHeight="1" thickBot="1">
      <c r="A19" s="396"/>
      <c r="B19" s="347" t="s">
        <v>700</v>
      </c>
      <c r="C19" s="348"/>
      <c r="D19" s="347" t="s">
        <v>701</v>
      </c>
      <c r="E19" s="348"/>
      <c r="F19" s="349" t="s">
        <v>702</v>
      </c>
      <c r="G19" s="350"/>
      <c r="H19" s="347" t="s">
        <v>703</v>
      </c>
      <c r="I19" s="348"/>
      <c r="J19" s="351"/>
      <c r="K19" s="308"/>
      <c r="L19" s="308"/>
    </row>
    <row r="20" spans="1:12" ht="62.45" customHeight="1" thickBot="1">
      <c r="A20" s="273" t="s">
        <v>5</v>
      </c>
      <c r="B20" s="352" t="s">
        <v>657</v>
      </c>
      <c r="C20" s="353"/>
      <c r="D20" s="352" t="s">
        <v>693</v>
      </c>
      <c r="E20" s="353"/>
      <c r="F20" s="354" t="s">
        <v>704</v>
      </c>
      <c r="G20" s="355"/>
      <c r="H20" s="352" t="s">
        <v>705</v>
      </c>
      <c r="I20" s="353"/>
      <c r="J20" s="356"/>
      <c r="K20" s="308"/>
      <c r="L20" s="308"/>
    </row>
    <row r="21" spans="1:12" ht="84.6" customHeight="1">
      <c r="A21" s="397" t="s">
        <v>706</v>
      </c>
      <c r="B21" s="357" t="s">
        <v>707</v>
      </c>
      <c r="C21" s="358"/>
      <c r="D21" s="686" t="s">
        <v>708</v>
      </c>
      <c r="E21" s="358"/>
      <c r="F21" s="359" t="s">
        <v>709</v>
      </c>
      <c r="G21" s="360"/>
      <c r="H21" s="357" t="s">
        <v>709</v>
      </c>
      <c r="I21" s="358"/>
      <c r="J21" s="361"/>
      <c r="K21" s="308"/>
      <c r="L21" s="308"/>
    </row>
    <row r="22" spans="1:12" ht="102" customHeight="1">
      <c r="A22" s="397"/>
      <c r="B22" s="411" t="s">
        <v>710</v>
      </c>
      <c r="C22" s="410"/>
      <c r="D22" s="411" t="s">
        <v>711</v>
      </c>
      <c r="E22" s="410"/>
      <c r="F22" s="409" t="s">
        <v>712</v>
      </c>
      <c r="G22" s="408"/>
      <c r="H22" s="362" t="s">
        <v>713</v>
      </c>
      <c r="I22" s="363"/>
      <c r="J22" s="364"/>
      <c r="K22" s="308"/>
      <c r="L22" s="308"/>
    </row>
    <row r="23" spans="1:12" ht="17.25" customHeight="1" thickBot="1">
      <c r="A23" s="365"/>
      <c r="B23" s="366"/>
      <c r="C23" s="367"/>
      <c r="D23" s="366"/>
      <c r="E23" s="367"/>
      <c r="F23" s="368"/>
      <c r="G23" s="369"/>
      <c r="H23" s="366"/>
      <c r="I23" s="367"/>
      <c r="J23" s="370"/>
      <c r="K23" s="308"/>
      <c r="L23" s="308"/>
    </row>
    <row r="24" spans="1:12" ht="68.099999999999994" customHeight="1" thickTop="1" thickBot="1">
      <c r="A24" s="398" t="s">
        <v>714</v>
      </c>
      <c r="B24" s="371" t="s">
        <v>715</v>
      </c>
      <c r="C24" s="372"/>
      <c r="D24" s="371" t="s">
        <v>716</v>
      </c>
      <c r="E24" s="372"/>
      <c r="F24" s="373" t="s">
        <v>717</v>
      </c>
      <c r="G24" s="374"/>
      <c r="H24" s="371" t="s">
        <v>718</v>
      </c>
      <c r="I24" s="372"/>
      <c r="J24" s="375"/>
      <c r="K24" s="308"/>
      <c r="L24" s="308"/>
    </row>
    <row r="25" spans="1:12" ht="57" customHeight="1" thickTop="1" thickBot="1">
      <c r="A25" s="399"/>
      <c r="B25" s="371" t="s">
        <v>719</v>
      </c>
      <c r="C25" s="376"/>
      <c r="D25" s="377" t="s">
        <v>720</v>
      </c>
      <c r="E25" s="376"/>
      <c r="F25" s="378" t="s">
        <v>720</v>
      </c>
      <c r="G25" s="379"/>
      <c r="H25" s="377" t="s">
        <v>721</v>
      </c>
      <c r="I25" s="376"/>
      <c r="J25" s="380"/>
      <c r="K25" s="308"/>
      <c r="L25" s="308"/>
    </row>
    <row r="26" spans="1:12" ht="17.25" customHeight="1" thickBot="1">
      <c r="A26" s="365"/>
      <c r="B26" s="366"/>
      <c r="C26" s="367"/>
      <c r="D26" s="366"/>
      <c r="E26" s="367"/>
      <c r="F26" s="368"/>
      <c r="G26" s="369"/>
      <c r="H26" s="366"/>
      <c r="I26" s="367"/>
      <c r="J26" s="370"/>
      <c r="K26" s="308"/>
      <c r="L26" s="308"/>
    </row>
    <row r="27" spans="1:12" ht="60.75" thickTop="1">
      <c r="A27" s="397" t="s">
        <v>722</v>
      </c>
      <c r="B27" s="371" t="s">
        <v>723</v>
      </c>
      <c r="C27" s="344"/>
      <c r="D27" s="343" t="s">
        <v>724</v>
      </c>
      <c r="E27" s="344"/>
      <c r="F27" s="345" t="s">
        <v>725</v>
      </c>
      <c r="G27" s="346"/>
      <c r="H27" s="343" t="s">
        <v>726</v>
      </c>
      <c r="I27" s="344"/>
      <c r="J27" s="325"/>
      <c r="K27" s="308"/>
      <c r="L27" s="308"/>
    </row>
    <row r="28" spans="1:12" ht="75.75" thickBot="1">
      <c r="A28" s="397"/>
      <c r="B28" s="362" t="s">
        <v>727</v>
      </c>
      <c r="C28" s="363"/>
      <c r="D28" s="362" t="s">
        <v>728</v>
      </c>
      <c r="E28" s="363"/>
      <c r="F28" s="381" t="s">
        <v>729</v>
      </c>
      <c r="G28" s="382"/>
      <c r="H28" s="362" t="s">
        <v>730</v>
      </c>
      <c r="I28" s="363"/>
      <c r="J28" s="364"/>
      <c r="K28" s="308"/>
      <c r="L28" s="308"/>
    </row>
    <row r="29" spans="1:12" ht="75.75" thickTop="1">
      <c r="A29" s="397"/>
      <c r="B29" s="371" t="s">
        <v>731</v>
      </c>
      <c r="C29" s="335"/>
      <c r="D29" s="334" t="s">
        <v>732</v>
      </c>
      <c r="E29" s="335"/>
      <c r="F29" s="383" t="s">
        <v>733</v>
      </c>
      <c r="G29" s="336"/>
      <c r="H29" s="334" t="s">
        <v>734</v>
      </c>
      <c r="I29" s="335"/>
      <c r="J29" s="337"/>
      <c r="K29" s="308"/>
      <c r="L29" s="308"/>
    </row>
    <row r="30" spans="1:12" ht="17.25" customHeight="1" thickBot="1">
      <c r="A30" s="365"/>
      <c r="B30" s="366"/>
      <c r="C30" s="367"/>
      <c r="D30" s="366"/>
      <c r="E30" s="367"/>
      <c r="F30" s="368"/>
      <c r="G30" s="369"/>
      <c r="H30" s="366"/>
      <c r="I30" s="367"/>
      <c r="J30" s="370"/>
      <c r="K30" s="308"/>
      <c r="L30" s="308"/>
    </row>
    <row r="31" spans="1:12" ht="56.1" customHeight="1" thickTop="1">
      <c r="A31" s="398" t="s">
        <v>735</v>
      </c>
      <c r="B31" s="384" t="s">
        <v>736</v>
      </c>
      <c r="C31" s="385"/>
      <c r="D31" s="384" t="s">
        <v>737</v>
      </c>
      <c r="E31" s="385"/>
      <c r="F31" s="386" t="s">
        <v>738</v>
      </c>
      <c r="G31" s="387"/>
      <c r="H31" s="384" t="s">
        <v>739</v>
      </c>
      <c r="I31" s="385"/>
      <c r="J31" s="388"/>
      <c r="K31" s="308"/>
      <c r="L31" s="308"/>
    </row>
    <row r="32" spans="1:12" ht="55.5" customHeight="1">
      <c r="A32" s="397"/>
      <c r="B32" s="330" t="s">
        <v>740</v>
      </c>
      <c r="C32" s="331"/>
      <c r="D32" s="330" t="s">
        <v>741</v>
      </c>
      <c r="E32" s="331"/>
      <c r="F32" s="389" t="s">
        <v>742</v>
      </c>
      <c r="G32" s="332"/>
      <c r="H32" s="330" t="s">
        <v>743</v>
      </c>
      <c r="I32" s="331"/>
      <c r="J32" s="333"/>
      <c r="K32" s="308"/>
      <c r="L32" s="308"/>
    </row>
    <row r="33" spans="1:12" ht="69.95" customHeight="1">
      <c r="A33" s="397"/>
      <c r="B33" s="362" t="s">
        <v>744</v>
      </c>
      <c r="C33" s="363"/>
      <c r="D33" s="362" t="s">
        <v>745</v>
      </c>
      <c r="E33" s="363"/>
      <c r="F33" s="381" t="s">
        <v>746</v>
      </c>
      <c r="G33" s="382"/>
      <c r="H33" s="362" t="s">
        <v>747</v>
      </c>
      <c r="I33" s="363"/>
      <c r="J33" s="364"/>
      <c r="K33" s="308"/>
      <c r="L33" s="308"/>
    </row>
    <row r="34" spans="1:12" ht="69.95" customHeight="1">
      <c r="A34" s="397"/>
      <c r="B34" s="330" t="s">
        <v>748</v>
      </c>
      <c r="C34" s="331"/>
      <c r="D34" s="330" t="s">
        <v>749</v>
      </c>
      <c r="E34" s="331"/>
      <c r="F34" s="389" t="s">
        <v>750</v>
      </c>
      <c r="G34" s="332"/>
      <c r="H34" s="330" t="s">
        <v>751</v>
      </c>
      <c r="I34" s="331"/>
      <c r="J34" s="333"/>
      <c r="K34" s="308"/>
      <c r="L34" s="308"/>
    </row>
    <row r="35" spans="1:12" ht="90" customHeight="1" thickBot="1">
      <c r="A35" s="399"/>
      <c r="B35" s="377" t="s">
        <v>752</v>
      </c>
      <c r="C35" s="376"/>
      <c r="D35" s="377" t="s">
        <v>753</v>
      </c>
      <c r="E35" s="376"/>
      <c r="F35" s="378" t="s">
        <v>754</v>
      </c>
      <c r="G35" s="379"/>
      <c r="H35" s="377" t="s">
        <v>755</v>
      </c>
      <c r="I35" s="376"/>
      <c r="J35" s="380"/>
      <c r="K35" s="308"/>
      <c r="L35" s="308"/>
    </row>
    <row r="36" spans="1:12" ht="17.25" customHeight="1">
      <c r="A36" s="365"/>
      <c r="B36" s="366"/>
      <c r="C36" s="367"/>
      <c r="D36" s="366"/>
      <c r="E36" s="367"/>
      <c r="F36" s="368"/>
      <c r="G36" s="369"/>
      <c r="H36" s="366"/>
      <c r="I36" s="367"/>
      <c r="J36" s="370"/>
      <c r="K36" s="308"/>
      <c r="L36" s="308"/>
    </row>
    <row r="37" spans="1:12" ht="70.5" customHeight="1" thickBot="1">
      <c r="A37" s="390" t="s">
        <v>756</v>
      </c>
      <c r="B37" s="391" t="s">
        <v>757</v>
      </c>
      <c r="C37" s="392"/>
      <c r="D37" s="391" t="s">
        <v>758</v>
      </c>
      <c r="E37" s="392"/>
      <c r="F37" s="393" t="s">
        <v>759</v>
      </c>
      <c r="G37" s="394"/>
      <c r="H37" s="391" t="s">
        <v>760</v>
      </c>
      <c r="I37" s="392"/>
      <c r="J37" s="395"/>
      <c r="K37" s="308"/>
      <c r="L37" s="308"/>
    </row>
    <row r="38" spans="1:12">
      <c r="B38" s="308"/>
      <c r="C38" s="308"/>
      <c r="D38" s="308"/>
      <c r="E38" s="308"/>
      <c r="F38" s="308"/>
      <c r="G38" s="308"/>
      <c r="H38" s="308"/>
      <c r="I38" s="308"/>
      <c r="J38" s="308"/>
      <c r="K38" s="308"/>
      <c r="L38" s="308"/>
    </row>
    <row r="39" spans="1:12">
      <c r="B39" s="308"/>
      <c r="C39" s="308"/>
      <c r="D39" s="308"/>
      <c r="E39" s="308"/>
      <c r="F39" s="308"/>
      <c r="G39" s="308"/>
      <c r="H39" s="308"/>
      <c r="I39" s="308"/>
      <c r="J39" s="308"/>
      <c r="K39" s="308"/>
      <c r="L39" s="308"/>
    </row>
    <row r="40" spans="1:12">
      <c r="B40" s="308"/>
      <c r="C40" s="308"/>
      <c r="D40" s="308"/>
      <c r="E40" s="308"/>
      <c r="F40" s="308"/>
      <c r="G40" s="308"/>
      <c r="H40" s="308"/>
      <c r="I40" s="308"/>
      <c r="J40" s="308"/>
      <c r="K40" s="308"/>
      <c r="L40" s="308"/>
    </row>
    <row r="41" spans="1:12">
      <c r="B41" s="308"/>
      <c r="C41" s="308"/>
      <c r="D41" s="308"/>
      <c r="E41" s="308"/>
      <c r="F41" s="308"/>
      <c r="G41" s="308"/>
      <c r="H41" s="308"/>
      <c r="I41" s="308"/>
      <c r="J41" s="308"/>
      <c r="K41" s="308"/>
      <c r="L41" s="308"/>
    </row>
    <row r="42" spans="1:12">
      <c r="B42" s="308"/>
      <c r="C42" s="308"/>
      <c r="D42" s="308"/>
      <c r="E42" s="308"/>
      <c r="F42" s="308"/>
      <c r="G42" s="308"/>
      <c r="H42" s="308"/>
      <c r="I42" s="308"/>
      <c r="J42" s="308"/>
      <c r="K42" s="308"/>
      <c r="L42" s="308"/>
    </row>
    <row r="43" spans="1:12">
      <c r="B43" s="308"/>
      <c r="C43" s="308"/>
      <c r="D43" s="308"/>
      <c r="E43" s="308"/>
      <c r="F43" s="308"/>
      <c r="G43" s="308"/>
      <c r="H43" s="308"/>
      <c r="I43" s="308"/>
      <c r="J43" s="308"/>
      <c r="K43" s="308"/>
      <c r="L43" s="308"/>
    </row>
    <row r="44" spans="1:12">
      <c r="B44" s="308"/>
      <c r="C44" s="308"/>
      <c r="D44" s="308"/>
      <c r="E44" s="308"/>
      <c r="F44" s="308"/>
      <c r="G44" s="308"/>
      <c r="H44" s="308"/>
      <c r="I44" s="308"/>
      <c r="J44" s="308"/>
      <c r="K44" s="308"/>
      <c r="L44" s="308"/>
    </row>
    <row r="45" spans="1:12">
      <c r="B45" s="308"/>
      <c r="C45" s="308"/>
      <c r="D45" s="308"/>
      <c r="E45" s="308"/>
      <c r="F45" s="308"/>
      <c r="G45" s="308"/>
      <c r="H45" s="308"/>
      <c r="I45" s="308"/>
      <c r="J45" s="308"/>
      <c r="K45" s="308"/>
      <c r="L45" s="308"/>
    </row>
    <row r="46" spans="1:12">
      <c r="B46" s="308"/>
      <c r="C46" s="308"/>
      <c r="D46" s="308"/>
      <c r="E46" s="308"/>
      <c r="F46" s="308"/>
      <c r="G46" s="308"/>
      <c r="H46" s="308"/>
      <c r="I46" s="308"/>
      <c r="J46" s="308"/>
      <c r="K46" s="308"/>
      <c r="L46" s="308"/>
    </row>
    <row r="47" spans="1:12">
      <c r="B47" s="308"/>
      <c r="C47" s="308"/>
      <c r="D47" s="308"/>
      <c r="E47" s="308"/>
      <c r="F47" s="308"/>
      <c r="G47" s="308"/>
      <c r="H47" s="308"/>
      <c r="I47" s="308"/>
      <c r="J47" s="308"/>
      <c r="K47" s="308"/>
      <c r="L47" s="308"/>
    </row>
    <row r="48" spans="1:12">
      <c r="B48" s="308"/>
      <c r="C48" s="308"/>
      <c r="D48" s="308"/>
      <c r="E48" s="308"/>
      <c r="F48" s="308"/>
      <c r="G48" s="308"/>
      <c r="H48" s="308"/>
      <c r="I48" s="308"/>
      <c r="J48" s="308"/>
      <c r="K48" s="308"/>
      <c r="L48" s="308"/>
    </row>
    <row r="49" spans="2:12">
      <c r="B49" s="308"/>
      <c r="C49" s="308"/>
      <c r="D49" s="308"/>
      <c r="E49" s="308"/>
      <c r="F49" s="308"/>
      <c r="G49" s="308"/>
      <c r="H49" s="308"/>
      <c r="I49" s="308"/>
      <c r="J49" s="308"/>
      <c r="K49" s="308"/>
      <c r="L49" s="308"/>
    </row>
    <row r="50" spans="2:12">
      <c r="B50" s="308"/>
      <c r="C50" s="308"/>
      <c r="D50" s="308"/>
      <c r="E50" s="308"/>
      <c r="F50" s="308"/>
      <c r="G50" s="308"/>
      <c r="H50" s="308"/>
      <c r="I50" s="308"/>
      <c r="J50" s="308"/>
      <c r="K50" s="308"/>
      <c r="L50" s="308"/>
    </row>
    <row r="51" spans="2:12">
      <c r="B51" s="308"/>
      <c r="C51" s="308"/>
      <c r="D51" s="308"/>
      <c r="E51" s="308"/>
      <c r="F51" s="308"/>
      <c r="G51" s="308"/>
      <c r="H51" s="308"/>
      <c r="I51" s="308"/>
      <c r="J51" s="308"/>
      <c r="K51" s="308"/>
      <c r="L51" s="308"/>
    </row>
    <row r="52" spans="2:12">
      <c r="B52" s="308"/>
      <c r="C52" s="308"/>
      <c r="D52" s="308"/>
      <c r="E52" s="308"/>
      <c r="F52" s="308"/>
      <c r="G52" s="308"/>
      <c r="H52" s="308"/>
      <c r="I52" s="308"/>
      <c r="J52" s="308"/>
      <c r="K52" s="308"/>
      <c r="L52" s="308"/>
    </row>
    <row r="53" spans="2:12">
      <c r="B53" s="308"/>
      <c r="C53" s="308"/>
      <c r="D53" s="308"/>
      <c r="E53" s="308"/>
      <c r="F53" s="308"/>
      <c r="G53" s="308"/>
      <c r="H53" s="308"/>
      <c r="I53" s="308"/>
      <c r="J53" s="308"/>
      <c r="K53" s="308"/>
      <c r="L53" s="308"/>
    </row>
    <row r="54" spans="2:12">
      <c r="B54" s="308"/>
      <c r="C54" s="308"/>
      <c r="D54" s="308"/>
      <c r="E54" s="308"/>
      <c r="F54" s="308"/>
      <c r="G54" s="308"/>
      <c r="H54" s="308"/>
      <c r="I54" s="308"/>
      <c r="J54" s="308"/>
      <c r="K54" s="308"/>
      <c r="L54" s="308"/>
    </row>
    <row r="55" spans="2:12">
      <c r="B55" s="308"/>
      <c r="C55" s="308"/>
      <c r="D55" s="308"/>
      <c r="E55" s="308"/>
      <c r="F55" s="308"/>
      <c r="G55" s="308"/>
      <c r="H55" s="308"/>
      <c r="I55" s="308"/>
      <c r="J55" s="308"/>
      <c r="K55" s="308"/>
      <c r="L55" s="308"/>
    </row>
    <row r="56" spans="2:12">
      <c r="B56" s="308"/>
      <c r="C56" s="308"/>
      <c r="D56" s="308"/>
      <c r="E56" s="308"/>
      <c r="F56" s="308"/>
      <c r="G56" s="308"/>
      <c r="H56" s="308"/>
      <c r="I56" s="308"/>
      <c r="J56" s="308"/>
      <c r="K56" s="308"/>
      <c r="L56" s="308"/>
    </row>
    <row r="57" spans="2:12">
      <c r="B57" s="308"/>
      <c r="C57" s="308"/>
      <c r="D57" s="308"/>
      <c r="E57" s="308"/>
      <c r="F57" s="308"/>
      <c r="G57" s="308"/>
      <c r="H57" s="308"/>
      <c r="I57" s="308"/>
      <c r="J57" s="308"/>
      <c r="K57" s="308"/>
      <c r="L57" s="308"/>
    </row>
    <row r="58" spans="2:12">
      <c r="B58" s="308"/>
      <c r="C58" s="308"/>
      <c r="D58" s="308"/>
      <c r="E58" s="308"/>
      <c r="F58" s="308"/>
      <c r="G58" s="308"/>
      <c r="H58" s="308"/>
      <c r="I58" s="308"/>
      <c r="J58" s="308"/>
      <c r="K58" s="308"/>
      <c r="L58" s="308"/>
    </row>
    <row r="59" spans="2:12">
      <c r="B59" s="308"/>
      <c r="C59" s="308"/>
      <c r="D59" s="308"/>
      <c r="E59" s="308"/>
      <c r="F59" s="308"/>
      <c r="G59" s="308"/>
      <c r="H59" s="308"/>
      <c r="I59" s="308"/>
      <c r="J59" s="308"/>
      <c r="K59" s="308"/>
      <c r="L59" s="308"/>
    </row>
    <row r="60" spans="2:12">
      <c r="B60" s="308"/>
      <c r="C60" s="308"/>
      <c r="D60" s="308"/>
      <c r="E60" s="308"/>
      <c r="F60" s="308"/>
      <c r="G60" s="308"/>
      <c r="H60" s="308"/>
      <c r="I60" s="308"/>
      <c r="J60" s="308"/>
      <c r="K60" s="308"/>
      <c r="L60" s="308"/>
    </row>
    <row r="61" spans="2:12">
      <c r="B61" s="308"/>
      <c r="C61" s="308"/>
      <c r="D61" s="308"/>
      <c r="E61" s="308"/>
      <c r="F61" s="308"/>
      <c r="G61" s="308"/>
      <c r="H61" s="308"/>
      <c r="I61" s="308"/>
      <c r="J61" s="308"/>
      <c r="K61" s="308"/>
      <c r="L61" s="308"/>
    </row>
    <row r="62" spans="2:12">
      <c r="B62" s="308"/>
      <c r="C62" s="308"/>
      <c r="D62" s="308"/>
      <c r="E62" s="308"/>
      <c r="F62" s="308"/>
      <c r="G62" s="308"/>
      <c r="H62" s="308"/>
      <c r="I62" s="308"/>
      <c r="J62" s="308"/>
      <c r="K62" s="308"/>
      <c r="L62" s="308"/>
    </row>
    <row r="63" spans="2:12">
      <c r="B63" s="308"/>
      <c r="C63" s="308"/>
      <c r="D63" s="308"/>
      <c r="E63" s="308"/>
      <c r="F63" s="308"/>
      <c r="G63" s="308"/>
      <c r="H63" s="308"/>
      <c r="I63" s="308"/>
      <c r="J63" s="308"/>
      <c r="K63" s="308"/>
      <c r="L63" s="308"/>
    </row>
    <row r="64" spans="2:12">
      <c r="B64" s="308"/>
      <c r="C64" s="308"/>
      <c r="D64" s="308"/>
      <c r="E64" s="308"/>
      <c r="F64" s="308"/>
      <c r="G64" s="308"/>
      <c r="H64" s="308"/>
      <c r="I64" s="308"/>
      <c r="J64" s="308"/>
      <c r="K64" s="308"/>
      <c r="L64" s="308"/>
    </row>
    <row r="65" spans="2:12">
      <c r="B65" s="308"/>
      <c r="C65" s="308"/>
      <c r="D65" s="308"/>
      <c r="E65" s="308"/>
      <c r="F65" s="308"/>
      <c r="G65" s="308"/>
      <c r="H65" s="308"/>
      <c r="I65" s="308"/>
      <c r="J65" s="308"/>
      <c r="K65" s="308"/>
      <c r="L65" s="308"/>
    </row>
    <row r="66" spans="2:12">
      <c r="B66" s="308"/>
      <c r="C66" s="308"/>
      <c r="D66" s="308"/>
      <c r="E66" s="308"/>
      <c r="F66" s="308"/>
      <c r="G66" s="308"/>
      <c r="H66" s="308"/>
      <c r="I66" s="308"/>
      <c r="J66" s="308"/>
      <c r="K66" s="308"/>
      <c r="L66" s="308"/>
    </row>
    <row r="67" spans="2:12">
      <c r="B67" s="308"/>
      <c r="C67" s="308"/>
      <c r="D67" s="308"/>
      <c r="E67" s="308"/>
      <c r="F67" s="308"/>
      <c r="G67" s="308"/>
      <c r="H67" s="308"/>
      <c r="I67" s="308"/>
      <c r="J67" s="308"/>
      <c r="K67" s="308"/>
      <c r="L67" s="308"/>
    </row>
    <row r="68" spans="2:12">
      <c r="B68" s="308"/>
      <c r="C68" s="308"/>
      <c r="D68" s="308"/>
      <c r="E68" s="308"/>
      <c r="F68" s="308"/>
      <c r="G68" s="308"/>
      <c r="H68" s="308"/>
      <c r="I68" s="308"/>
      <c r="J68" s="308"/>
      <c r="K68" s="308"/>
      <c r="L68" s="308"/>
    </row>
    <row r="69" spans="2:12">
      <c r="B69" s="308"/>
      <c r="C69" s="308"/>
      <c r="D69" s="308"/>
      <c r="E69" s="308"/>
      <c r="F69" s="308"/>
      <c r="G69" s="308"/>
      <c r="H69" s="308"/>
      <c r="I69" s="308"/>
      <c r="J69" s="308"/>
      <c r="K69" s="308"/>
      <c r="L69" s="308"/>
    </row>
    <row r="70" spans="2:12">
      <c r="B70" s="308"/>
      <c r="C70" s="308"/>
      <c r="D70" s="308"/>
      <c r="E70" s="308"/>
      <c r="F70" s="308"/>
      <c r="G70" s="308"/>
      <c r="H70" s="308"/>
      <c r="I70" s="308"/>
      <c r="J70" s="308"/>
      <c r="K70" s="308"/>
      <c r="L70" s="308"/>
    </row>
    <row r="71" spans="2:12">
      <c r="B71" s="308"/>
      <c r="C71" s="308"/>
      <c r="D71" s="308"/>
      <c r="E71" s="308"/>
      <c r="F71" s="308"/>
      <c r="G71" s="308"/>
      <c r="H71" s="308"/>
      <c r="I71" s="308"/>
      <c r="J71" s="308"/>
      <c r="K71" s="308"/>
      <c r="L71" s="308"/>
    </row>
    <row r="72" spans="2:12">
      <c r="B72" s="308"/>
      <c r="C72" s="308"/>
      <c r="D72" s="308"/>
      <c r="E72" s="308"/>
      <c r="F72" s="308"/>
      <c r="G72" s="308"/>
      <c r="H72" s="308"/>
      <c r="I72" s="308"/>
      <c r="J72" s="308"/>
      <c r="K72" s="308"/>
      <c r="L72" s="308"/>
    </row>
    <row r="73" spans="2:12">
      <c r="B73" s="308"/>
      <c r="C73" s="308"/>
      <c r="D73" s="308"/>
      <c r="E73" s="308"/>
      <c r="F73" s="308"/>
      <c r="G73" s="308"/>
      <c r="H73" s="308"/>
      <c r="I73" s="308"/>
      <c r="J73" s="308"/>
      <c r="K73" s="308"/>
      <c r="L73" s="308"/>
    </row>
    <row r="74" spans="2:12">
      <c r="B74" s="308"/>
      <c r="C74" s="308"/>
      <c r="D74" s="308"/>
      <c r="E74" s="308"/>
      <c r="F74" s="308"/>
      <c r="G74" s="308"/>
      <c r="H74" s="308"/>
      <c r="I74" s="308"/>
      <c r="J74" s="308"/>
      <c r="K74" s="308"/>
      <c r="L74" s="308"/>
    </row>
    <row r="75" spans="2:12">
      <c r="B75" s="308"/>
      <c r="C75" s="308"/>
      <c r="D75" s="308"/>
      <c r="E75" s="308"/>
      <c r="F75" s="308"/>
      <c r="G75" s="308"/>
      <c r="H75" s="308"/>
      <c r="I75" s="308"/>
      <c r="J75" s="308"/>
      <c r="K75" s="308"/>
      <c r="L75" s="308"/>
    </row>
    <row r="76" spans="2:12">
      <c r="B76" s="308"/>
      <c r="C76" s="268"/>
      <c r="D76" s="308"/>
      <c r="E76" s="268"/>
      <c r="F76" s="268"/>
      <c r="G76" s="268"/>
      <c r="H76" s="268"/>
      <c r="I76" s="268"/>
      <c r="J76" s="268"/>
      <c r="K76" s="268"/>
      <c r="L76" s="268"/>
    </row>
    <row r="77" spans="2:12">
      <c r="B77" s="308"/>
      <c r="C77" s="268"/>
      <c r="D77" s="308"/>
      <c r="E77" s="268"/>
      <c r="F77" s="268"/>
      <c r="G77" s="268"/>
      <c r="H77" s="268"/>
      <c r="I77" s="268"/>
      <c r="J77" s="268"/>
      <c r="K77" s="268"/>
      <c r="L77" s="268"/>
    </row>
    <row r="78" spans="2:12">
      <c r="B78" s="308"/>
      <c r="C78" s="268"/>
      <c r="D78" s="308"/>
      <c r="E78" s="268"/>
      <c r="F78" s="268"/>
      <c r="G78" s="268"/>
      <c r="H78" s="268"/>
      <c r="I78" s="268"/>
      <c r="J78" s="268"/>
      <c r="K78" s="268"/>
      <c r="L78" s="268"/>
    </row>
    <row r="79" spans="2:12">
      <c r="B79" s="308"/>
      <c r="C79" s="268"/>
      <c r="D79" s="308"/>
      <c r="E79" s="268"/>
      <c r="F79" s="268"/>
      <c r="G79" s="268"/>
      <c r="H79" s="268"/>
      <c r="I79" s="268"/>
      <c r="J79" s="268"/>
      <c r="K79" s="268"/>
      <c r="L79" s="268"/>
    </row>
    <row r="80" spans="2:12">
      <c r="B80" s="308"/>
      <c r="C80" s="268"/>
      <c r="D80" s="308"/>
      <c r="E80" s="268"/>
      <c r="F80" s="268"/>
      <c r="G80" s="268"/>
      <c r="H80" s="268"/>
      <c r="I80" s="268"/>
      <c r="J80" s="268"/>
      <c r="K80" s="268"/>
      <c r="L80" s="268"/>
    </row>
    <row r="81" spans="2:12">
      <c r="B81" s="308"/>
      <c r="C81" s="268"/>
      <c r="D81" s="308"/>
      <c r="E81" s="268"/>
      <c r="F81" s="268"/>
      <c r="G81" s="268"/>
      <c r="H81" s="268"/>
      <c r="I81" s="268"/>
      <c r="J81" s="268"/>
      <c r="K81" s="268"/>
      <c r="L81" s="268"/>
    </row>
  </sheetData>
  <mergeCells count="7">
    <mergeCell ref="H4:I4"/>
    <mergeCell ref="A1:E1"/>
    <mergeCell ref="A2:E2"/>
    <mergeCell ref="A3:E3"/>
    <mergeCell ref="B4:C4"/>
    <mergeCell ref="D4:E4"/>
    <mergeCell ref="F4:G4"/>
  </mergeCells>
  <pageMargins left="0.51181102362204722" right="0.31496062992125984" top="0.55118110236220474" bottom="0.55118110236220474" header="0.31496062992125984" footer="0.31496062992125984"/>
  <pageSetup paperSize="8" scale="52"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50E15F68E6E9C4F9CFD2DC26EDA8929" ma:contentTypeVersion="17" ma:contentTypeDescription="Create a new document." ma:contentTypeScope="" ma:versionID="bd65d089bb280381d6491ac2fec71ebf">
  <xsd:schema xmlns:xsd="http://www.w3.org/2001/XMLSchema" xmlns:xs="http://www.w3.org/2001/XMLSchema" xmlns:p="http://schemas.microsoft.com/office/2006/metadata/properties" xmlns:ns2="6bc25d89-6d8b-4f81-8c97-a58b8523fe7e" xmlns:ns3="84273e2e-251c-407c-9e4b-d7693126975f" targetNamespace="http://schemas.microsoft.com/office/2006/metadata/properties" ma:root="true" ma:fieldsID="417dde951245a49e8aa6bf4010ec0b62" ns2:_="" ns3:_="">
    <xsd:import namespace="6bc25d89-6d8b-4f81-8c97-a58b8523fe7e"/>
    <xsd:import namespace="84273e2e-251c-407c-9e4b-d7693126975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25d89-6d8b-4f81-8c97-a58b8523f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6ac32b6-d060-42fb-93c0-6c46742e1a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273e2e-251c-407c-9e4b-d7693126975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4068689-38f6-42ce-8b61-f1a4b3f1dfbf}" ma:internalName="TaxCatchAll" ma:showField="CatchAllData" ma:web="84273e2e-251c-407c-9e4b-d769312697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bc25d89-6d8b-4f81-8c97-a58b8523fe7e">
      <Terms xmlns="http://schemas.microsoft.com/office/infopath/2007/PartnerControls"/>
    </lcf76f155ced4ddcb4097134ff3c332f>
    <TaxCatchAll xmlns="84273e2e-251c-407c-9e4b-d7693126975f" xsi:nil="true"/>
  </documentManagement>
</p:properties>
</file>

<file path=customXml/itemProps1.xml><?xml version="1.0" encoding="utf-8"?>
<ds:datastoreItem xmlns:ds="http://schemas.openxmlformats.org/officeDocument/2006/customXml" ds:itemID="{7DD1CFEF-9812-4E1D-94CE-A8B4C0619BC4}"/>
</file>

<file path=customXml/itemProps2.xml><?xml version="1.0" encoding="utf-8"?>
<ds:datastoreItem xmlns:ds="http://schemas.openxmlformats.org/officeDocument/2006/customXml" ds:itemID="{22D7CA3F-85C3-4335-83D1-85305E902CDF}"/>
</file>

<file path=customXml/itemProps3.xml><?xml version="1.0" encoding="utf-8"?>
<ds:datastoreItem xmlns:ds="http://schemas.openxmlformats.org/officeDocument/2006/customXml" ds:itemID="{D9F87D7A-F0CB-47A6-9385-7874455382E0}"/>
</file>

<file path=docMetadata/LabelInfo.xml><?xml version="1.0" encoding="utf-8"?>
<clbl:labelList xmlns:clbl="http://schemas.microsoft.com/office/2020/mipLabelMetadata">
  <clbl:label id="{b4199b9c-a89e-442f-9799-431511f14748}" enabled="1" method="Privileged" siteId="{10efe0bd-a030-4bca-809c-b5e6745e499a}"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SHTN 02-01 SDaC_TOOL_BETA</dc:title>
  <dc:subject>SLWG NHS Scotland HFS Sustainability Guide</dc:subject>
  <dc:creator>Armila Sustainability Services;Leanne Hannah</dc:creator>
  <cp:keywords>NHS;HFS;Sustainability;NHSScotland;Health Facilities Scotland;SHTN 02-01</cp:keywords>
  <dc:description/>
  <cp:lastModifiedBy/>
  <cp:revision/>
  <dcterms:created xsi:type="dcterms:W3CDTF">2020-03-18T20:55:23Z</dcterms:created>
  <dcterms:modified xsi:type="dcterms:W3CDTF">2025-08-21T11:31:44Z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0x010100950E15F68E6E9C4F9CFD2DC26EDA8929</vt:lpwstr>
  </property>
  <property fmtid="{D5CDD505-2E9C-101B-9397-08002B2CF9AE}" pid="3" name="MediaServiceImageTags">
    <vt:lpwstr/>
  </property>
</Properties>
</file>