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I:\11 P&amp;CFS\Payment &amp; Reg Services\Quality\Quality Management System\Medical\Forms\WIP\"/>
    </mc:Choice>
  </mc:AlternateContent>
  <xr:revisionPtr revIDLastSave="0" documentId="13_ncr:1_{4249CB70-55DA-40F3-BCA0-A92EB2AFB417}" xr6:coauthVersionLast="47" xr6:coauthVersionMax="47" xr10:uidLastSave="{00000000-0000-0000-0000-000000000000}"/>
  <bookViews>
    <workbookView xWindow="-120" yWindow="-120" windowWidth="19440" windowHeight="15600" activeTab="3" xr2:uid="{00000000-000D-0000-FFFF-FFFF00000000}"/>
  </bookViews>
  <sheets>
    <sheet name="Page 1" sheetId="1" r:id="rId1"/>
    <sheet name="Page 2" sheetId="2" r:id="rId2"/>
    <sheet name="Page 3" sheetId="3" r:id="rId3"/>
    <sheet name="Page 4" sheetId="4" r:id="rId4"/>
    <sheet name="Page 5" sheetId="5" r:id="rId5"/>
    <sheet name="Page 3 addendum" sheetId="7" r:id="rId6"/>
  </sheets>
  <definedNames>
    <definedName name="_xlnm.Print_Area" localSheetId="2">'Page 3'!$A$1:$O$82</definedName>
    <definedName name="_xlnm.Print_Area" localSheetId="5">'Page 3 addendum'!$A$1:$Z$91</definedName>
    <definedName name="_xlnm.Print_Area" localSheetId="4">'Page 5'!$A$1:$R$64</definedName>
  </definedNames>
  <calcPr calcId="191029"/>
  <customWorkbookViews>
    <customWorkbookView name="Alexis - Personal View" guid="{AB6A63C1-BDE3-47A3-9B96-496530CE4AA6}" mergeInterval="0" personalView="1" maximized="1" windowWidth="1916" windowHeight="868" activeSheetId="1"/>
    <customWorkbookView name="alastt01 - Personal View" guid="{EA1FBEA0-7F2A-4951-9E41-5AAD4704B92C}" mergeInterval="0" personalView="1" maximized="1" xWindow="1" yWindow="1" windowWidth="1276" windowHeight="803" activeSheetId="1"/>
    <customWorkbookView name="Sally Richards - Personal View" guid="{2CA51737-B04D-4549-8843-F34004D6A8C7}" mergeInterval="0" personalView="1" maximized="1" xWindow="1" yWindow="1" windowWidth="1024" windowHeight="491" activeSheetId="6"/>
    <customWorkbookView name="sarahr02 - Personal View" guid="{8702AA05-D38F-4556-B374-C1DE209BABF6}" mergeInterval="0" personalView="1" maximized="1" windowWidth="1276" windowHeight="780" activeSheetId="4"/>
    <customWorkbookView name="maureh04 - Personal View" guid="{25BDAE8F-228C-4E11-BEB4-0E39F1F5A079}" mergeInterval="0" personalView="1" maximized="1" windowWidth="1268" windowHeight="844" activeSheetId="1"/>
    <customWorkbookView name="Alexis McEwan - Personal View" guid="{BDCAAF4D-82A8-4194-B60B-B185F13F6DDD}" mergeInterval="0" personalView="1" maximized="1" xWindow="1" yWindow="1" windowWidth="1247" windowHeight="78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4" l="1"/>
  <c r="O20" i="4" l="1"/>
  <c r="Y90" i="7"/>
  <c r="Y79" i="7"/>
  <c r="Y61" i="7"/>
  <c r="N14" i="7"/>
  <c r="W11" i="7"/>
  <c r="Y44" i="7"/>
  <c r="Y35" i="7"/>
  <c r="H81" i="7"/>
  <c r="W70" i="7"/>
  <c r="U70" i="7"/>
  <c r="S70" i="7"/>
  <c r="Q70" i="7"/>
  <c r="Y38" i="7"/>
  <c r="K69" i="4"/>
  <c r="N20" i="7"/>
  <c r="U20" i="7" s="1"/>
  <c r="N17" i="7"/>
  <c r="U17" i="7" s="1"/>
  <c r="N23" i="7"/>
  <c r="U23" i="7" s="1"/>
  <c r="N29" i="7"/>
  <c r="U29" i="7" s="1"/>
  <c r="Y70" i="7" l="1"/>
  <c r="U14" i="7"/>
  <c r="U26" i="7" s="1"/>
  <c r="W29" i="7"/>
  <c r="S29" i="7"/>
  <c r="W17" i="7"/>
  <c r="S17" i="7"/>
  <c r="Q14" i="7"/>
  <c r="W14" i="7"/>
  <c r="S20" i="7"/>
  <c r="W20" i="7"/>
  <c r="S23" i="7"/>
  <c r="W23" i="7"/>
  <c r="S14" i="7"/>
  <c r="Q17" i="7"/>
  <c r="Q20" i="7"/>
  <c r="Q23" i="7"/>
  <c r="Q29" i="7"/>
  <c r="N70" i="7"/>
  <c r="N32" i="7"/>
  <c r="N4" i="3"/>
  <c r="N7" i="3"/>
  <c r="N10" i="3"/>
  <c r="N13" i="3"/>
  <c r="N19" i="3"/>
  <c r="N22" i="3"/>
  <c r="N60" i="3"/>
  <c r="H71" i="3"/>
  <c r="N29" i="2"/>
  <c r="F65" i="4" s="1"/>
  <c r="N77" i="2"/>
  <c r="O50" i="4" s="1"/>
  <c r="O59" i="4" s="1"/>
  <c r="K65" i="4" s="1"/>
  <c r="N70" i="1"/>
  <c r="F66" i="4" s="1"/>
  <c r="Y23" i="7" l="1"/>
  <c r="Y17" i="7"/>
  <c r="W26" i="7"/>
  <c r="Q26" i="7"/>
  <c r="Y29" i="7"/>
  <c r="U32" i="7"/>
  <c r="Q32" i="7"/>
  <c r="W32" i="7"/>
  <c r="S32" i="7"/>
  <c r="Y20" i="7"/>
  <c r="Y14" i="7"/>
  <c r="N41" i="7"/>
  <c r="D36" i="2"/>
  <c r="F41" i="4"/>
  <c r="N16" i="3"/>
  <c r="O65" i="4"/>
  <c r="F69" i="4" s="1"/>
  <c r="O69" i="4" s="1"/>
  <c r="N47" i="7" s="1"/>
  <c r="F42" i="4"/>
  <c r="D37" i="2"/>
  <c r="K41" i="4"/>
  <c r="N31" i="3"/>
  <c r="Y32" i="7" l="1"/>
  <c r="U47" i="7"/>
  <c r="Q47" i="7"/>
  <c r="W47" i="7"/>
  <c r="S47" i="7"/>
  <c r="U41" i="7"/>
  <c r="Q41" i="7"/>
  <c r="W41" i="7"/>
  <c r="S41" i="7"/>
  <c r="N36" i="2"/>
  <c r="N37" i="3"/>
  <c r="N48" i="3" s="1"/>
  <c r="N54" i="3" s="1"/>
  <c r="G57" i="3" s="1"/>
  <c r="N57" i="3" s="1"/>
  <c r="O41" i="4"/>
  <c r="U58" i="7" l="1"/>
  <c r="U64" i="7" s="1"/>
  <c r="U67" i="7" s="1"/>
  <c r="U73" i="7" s="1"/>
  <c r="U84" i="7" s="1"/>
  <c r="N63" i="3"/>
  <c r="N74" i="3" s="1"/>
  <c r="F7" i="4" s="1"/>
  <c r="O7" i="4" s="1"/>
  <c r="N67" i="7"/>
  <c r="W58" i="7"/>
  <c r="W64" i="7" s="1"/>
  <c r="W67" i="7" s="1"/>
  <c r="W73" i="7" s="1"/>
  <c r="W84" i="7" s="1"/>
  <c r="Y41" i="7"/>
  <c r="Y47" i="7"/>
  <c r="F4" i="4" l="1"/>
  <c r="O4" i="4" s="1"/>
  <c r="F11" i="4"/>
  <c r="O11" i="4" s="1"/>
  <c r="N26" i="7"/>
  <c r="N58" i="7" s="1"/>
  <c r="N64" i="7" s="1"/>
  <c r="G67" i="7" s="1"/>
  <c r="O16" i="4" l="1"/>
  <c r="O26" i="4" s="1"/>
  <c r="Q58" i="7"/>
  <c r="N73" i="7"/>
  <c r="N84" i="7" s="1"/>
  <c r="S26" i="7"/>
  <c r="Y26" i="7" s="1"/>
  <c r="Q64" i="7" l="1"/>
  <c r="S58" i="7"/>
  <c r="Y58" i="7" s="1"/>
  <c r="Q67" i="7" l="1"/>
  <c r="S64" i="7"/>
  <c r="Y64" i="7" s="1"/>
  <c r="Q73" i="7" l="1"/>
  <c r="S67" i="7"/>
  <c r="S73" i="7" s="1"/>
  <c r="S84" i="7" s="1"/>
  <c r="Y67" i="7" l="1"/>
  <c r="Q84" i="7"/>
  <c r="Y84" i="7" s="1"/>
  <c r="Y73" i="7"/>
</calcChain>
</file>

<file path=xl/sharedStrings.xml><?xml version="1.0" encoding="utf-8"?>
<sst xmlns="http://schemas.openxmlformats.org/spreadsheetml/2006/main" count="421" uniqueCount="255">
  <si>
    <t>(NOT to be completed by Salaried (i.e. Assistant) GPs, or GPs whose services are wholly in respect of formal employment</t>
  </si>
  <si>
    <t xml:space="preserve"> or GP Practice staff)</t>
  </si>
  <si>
    <t>Box</t>
  </si>
  <si>
    <t>A</t>
  </si>
  <si>
    <t>B</t>
  </si>
  <si>
    <t>C</t>
  </si>
  <si>
    <t>D</t>
  </si>
  <si>
    <t>E</t>
  </si>
  <si>
    <t>GP Private fee (self employed) accounts year end, where private fees are</t>
  </si>
  <si>
    <t>F</t>
  </si>
  <si>
    <t>G</t>
  </si>
  <si>
    <t>H</t>
  </si>
  <si>
    <t>I</t>
  </si>
  <si>
    <t xml:space="preserve">All entries on this form should be completed with reference to all income and expenditure in </t>
  </si>
  <si>
    <t xml:space="preserve">respect of the GP or non GP  provider </t>
  </si>
  <si>
    <t>Calculation of GP share, or non-GP share of total NHS income and non-NHS income,</t>
  </si>
  <si>
    <t>for the expenses ratio</t>
  </si>
  <si>
    <t>Box No.</t>
  </si>
  <si>
    <t>Step 1</t>
  </si>
  <si>
    <t>Specify your GP (or non-GP) share of income declared in boxes</t>
  </si>
  <si>
    <t xml:space="preserve">3.29 &amp; 3.50 of the full practice partnership tax return of your </t>
  </si>
  <si>
    <t>share of boxes 3.29 and 3.50 minus your share of box 3.71).</t>
  </si>
  <si>
    <t xml:space="preserve">Step 2    </t>
  </si>
  <si>
    <t>+</t>
  </si>
  <si>
    <t>of the self-employment pages of your tax return, in respect of medical</t>
  </si>
  <si>
    <t>Step 3</t>
  </si>
  <si>
    <t>Step 4</t>
  </si>
  <si>
    <t xml:space="preserve">Add your other medical related income, before expenses, </t>
  </si>
  <si>
    <t>declared elsewhere on your tax return, adjusted for tax purposes.</t>
  </si>
  <si>
    <t xml:space="preserve">Step 5  </t>
  </si>
  <si>
    <t>-</t>
  </si>
  <si>
    <t xml:space="preserve">pensioned separately </t>
  </si>
  <si>
    <t>=</t>
  </si>
  <si>
    <t>Calculation of GP( or non- GP) share of total non-NHS income for the expenses ratio</t>
  </si>
  <si>
    <t xml:space="preserve">Step 1    </t>
  </si>
  <si>
    <t xml:space="preserve">State the amount of income included in Box 1 above </t>
  </si>
  <si>
    <t xml:space="preserve">relating to non NHS income </t>
  </si>
  <si>
    <t>Step 2</t>
  </si>
  <si>
    <t xml:space="preserve">State the amount of income included in Box 2 above </t>
  </si>
  <si>
    <t xml:space="preserve">State the amount of income included in Box 3 above </t>
  </si>
  <si>
    <t xml:space="preserve">State the amount of income included in Box 4 above </t>
  </si>
  <si>
    <t>Step 5</t>
  </si>
  <si>
    <t>Calculation of non-NHS income: NHS income ratio</t>
  </si>
  <si>
    <t>Divide Box 12</t>
  </si>
  <si>
    <t xml:space="preserve"> Total non-NHS Income</t>
  </si>
  <si>
    <t>By Box 6</t>
  </si>
  <si>
    <t>Add your employed expenses declared in boxes</t>
  </si>
  <si>
    <t>in respect of medical related income</t>
  </si>
  <si>
    <t xml:space="preserve"> Add your medical related expenses claimed elsewhere </t>
  </si>
  <si>
    <t>or set against income declared elsewhere on your tax return</t>
  </si>
  <si>
    <t>Add interest paid on a loan for professional purposes</t>
  </si>
  <si>
    <t>Calculation of Pensionable Profits</t>
  </si>
  <si>
    <t xml:space="preserve">Taxable profit from practice partnership </t>
  </si>
  <si>
    <t>(Box 1 - Box 14)</t>
  </si>
  <si>
    <t xml:space="preserve">Taxable profit from self employment pages  </t>
  </si>
  <si>
    <t>(Box 2 - Box 15)</t>
  </si>
  <si>
    <t>(Box 3 - Box 16)</t>
  </si>
  <si>
    <t xml:space="preserve">Other medical related income declared on tax return </t>
  </si>
  <si>
    <t>(Box 4 - Box 17)</t>
  </si>
  <si>
    <t xml:space="preserve">Less: </t>
  </si>
  <si>
    <t xml:space="preserve">Less     </t>
  </si>
  <si>
    <t>Less</t>
  </si>
  <si>
    <t xml:space="preserve">Add    </t>
  </si>
  <si>
    <t xml:space="preserve">If you have not used the standard method of apportioning non-NHS expenses </t>
  </si>
  <si>
    <t>EXPENSES CAN AFFECT THE LEVEL OF YOUR SUPERANNUABLE PRACTITIONER</t>
  </si>
  <si>
    <t xml:space="preserve"> Your interest paid (Box 18)</t>
  </si>
  <si>
    <t>Less:</t>
  </si>
  <si>
    <t>GP SOLO income included in above</t>
  </si>
  <si>
    <t>x</t>
  </si>
  <si>
    <t>Add:</t>
  </si>
  <si>
    <t>Memo</t>
  </si>
  <si>
    <t>Pension overlap profits brought forward</t>
  </si>
  <si>
    <t>Pension overlap generated in the year</t>
  </si>
  <si>
    <t>Deduct pension overlap profits used this year</t>
  </si>
  <si>
    <t>Pension overlap profits carried forward</t>
  </si>
  <si>
    <t xml:space="preserve">Memo   </t>
  </si>
  <si>
    <r>
      <t xml:space="preserve">Enter your provisional </t>
    </r>
    <r>
      <rPr>
        <b/>
        <sz val="14"/>
        <rFont val="Arial"/>
        <family val="2"/>
      </rPr>
      <t xml:space="preserve">SENIORITY </t>
    </r>
    <r>
      <rPr>
        <sz val="14"/>
        <rFont val="Arial"/>
        <family val="2"/>
      </rPr>
      <t>entitlement per the practice</t>
    </r>
  </si>
  <si>
    <t>39a</t>
  </si>
  <si>
    <t>accounts</t>
  </si>
  <si>
    <t>Relevant %</t>
  </si>
  <si>
    <t xml:space="preserve">Employee pension  </t>
  </si>
  <si>
    <t>contributions</t>
  </si>
  <si>
    <t>Added years pension</t>
  </si>
  <si>
    <t xml:space="preserve">Employer pension                                              </t>
  </si>
  <si>
    <t>Calculation of non-NHS expenses</t>
  </si>
  <si>
    <t xml:space="preserve">If the standard method shown cannot be used, the alternative method shown must be used. </t>
  </si>
  <si>
    <t xml:space="preserve">Where the GP, or non-GP is required to use the alternative method, accounting records will </t>
  </si>
  <si>
    <t>need to be amended to record this information adequately on an item by item basis.</t>
  </si>
  <si>
    <t>The standard method for the calculation of non-NHS expenses:</t>
  </si>
  <si>
    <t>Divide Non-NHS income (Box 12)</t>
  </si>
  <si>
    <t>By total income (Box 6)</t>
  </si>
  <si>
    <t>The alternative method for the calculation of non-NHS expenses:</t>
  </si>
  <si>
    <t>Add</t>
  </si>
  <si>
    <t>Expenses wholly attributable to NHS income</t>
  </si>
  <si>
    <t>Expenses wholly attributable to non-NHS income</t>
  </si>
  <si>
    <t>Expenses that cannot be separately allocated to NHS</t>
  </si>
  <si>
    <t>or non-NHS income</t>
  </si>
  <si>
    <t>Ratio for allocation of expenses not separately allocated:</t>
  </si>
  <si>
    <t>Divide Non-NHS income  (Box 12)</t>
  </si>
  <si>
    <t xml:space="preserve">   expenses</t>
  </si>
  <si>
    <t xml:space="preserve">    +</t>
  </si>
  <si>
    <t xml:space="preserve">Or your own method </t>
  </si>
  <si>
    <t xml:space="preserve">If the above calculation and allocation ratio does not give you a fair conclusion, you must use an </t>
  </si>
  <si>
    <t>alternative method of your own, and clearly explain your reasons and methodology in the box</t>
  </si>
  <si>
    <t xml:space="preserve">If you cannot use the standard or alternative non-NHS expense calculations </t>
  </si>
  <si>
    <t xml:space="preserve">Now you must read and sign the statement below and send this completed Certificate to the </t>
  </si>
  <si>
    <t>Date</t>
  </si>
  <si>
    <t xml:space="preserve">medical practice, adjusted for tax purposes (i.e. reflects your </t>
  </si>
  <si>
    <t xml:space="preserve"> Total NHS and non-NHS income</t>
  </si>
  <si>
    <t>Turn to Page 2</t>
  </si>
  <si>
    <t>Step 6</t>
  </si>
  <si>
    <t>Add expenses incurred in an associated company</t>
  </si>
  <si>
    <t>Turn to Page 3</t>
  </si>
  <si>
    <t>or set back against previous years income</t>
  </si>
  <si>
    <t>Turn to Page 4</t>
  </si>
  <si>
    <t>Your total non-NHS income (Box 12)</t>
  </si>
  <si>
    <t>Turn to Page 5</t>
  </si>
  <si>
    <t>pensioned separately</t>
  </si>
  <si>
    <t>39b</t>
  </si>
  <si>
    <t>39c</t>
  </si>
  <si>
    <t>40a</t>
  </si>
  <si>
    <t>not accounted for in boxes 14 to 17</t>
  </si>
  <si>
    <t xml:space="preserve">Total non-NHS expenses </t>
  </si>
  <si>
    <t>Expenses incurred in an associated company (Box 19)</t>
  </si>
  <si>
    <t>This is your total NHS and non-NHS income for the purposes of the income ratio</t>
  </si>
  <si>
    <t>This is your total non-NHS income for the purposes of the income ratio</t>
  </si>
  <si>
    <t>This is your total expenses in application of the income ratio</t>
  </si>
  <si>
    <t>Total of boxes 21 to 24</t>
  </si>
  <si>
    <t>Take the total expenses shown in Box 20</t>
  </si>
  <si>
    <t xml:space="preserve"> x  (Box 67)</t>
  </si>
  <si>
    <t>Box 68</t>
  </si>
  <si>
    <t>Box 66</t>
  </si>
  <si>
    <t xml:space="preserve">Any other pensionable NHS GP income NOT in boxes 21 to 24 that has not been </t>
  </si>
  <si>
    <t>GP SOLO income entered in box 34</t>
  </si>
  <si>
    <t>Your non NHS expenses (Box 63, 69 or from Box 70 under your own method)</t>
  </si>
  <si>
    <t xml:space="preserve"> x Expenses (Box 20)</t>
  </si>
  <si>
    <t>provided on page 5  (Box 70).</t>
  </si>
  <si>
    <t>Declaration</t>
  </si>
  <si>
    <t xml:space="preserve">An electronic spreadsheet version of the Certificate is acceptable subject to a paper page 5 being provided with the Provider's signature. </t>
  </si>
  <si>
    <t>Practice Reference Number</t>
  </si>
  <si>
    <t>Practice accounts year end, to which this Certificate relates</t>
  </si>
  <si>
    <t xml:space="preserve">      </t>
  </si>
  <si>
    <t xml:space="preserve">GP (or non-GP) </t>
  </si>
  <si>
    <t>Provider signature</t>
  </si>
  <si>
    <t>Proforma for use by GMS &amp; Section 17C GP Providers including GP/non GP Partners &amp; Single-Handed GPs</t>
  </si>
  <si>
    <t>NI number</t>
  </si>
  <si>
    <t>Host NHS Board</t>
  </si>
  <si>
    <t xml:space="preserve">Tax and NHS Pension Scheme year end, which the profits at Box 40 </t>
  </si>
  <si>
    <t xml:space="preserve">PAY.  SPPA AND PSD CANNOT OFFER ADVICE ON WHICH METHOD MAY BE </t>
  </si>
  <si>
    <t>BEST FOR YOU.  PROFESSIONAL ADVICE MUST BE SOUGHT FROM YOUR ACCOUNTANT</t>
  </si>
  <si>
    <t>OR INDEPENDENT FINANCIAL ADVISER SHOULD YOU REQUIRE IT.</t>
  </si>
  <si>
    <t xml:space="preserve">Multiply Box 35      </t>
  </si>
  <si>
    <t>Contribution due</t>
  </si>
  <si>
    <t>If you give false information you may be liable to prosecution.</t>
  </si>
  <si>
    <t>Total amount of contributions due for the year</t>
  </si>
  <si>
    <t>Provider's full name</t>
  </si>
  <si>
    <t xml:space="preserve">USING THE ALTERNATIVE OR YOUR OWN METHOD OF CALCULATING NON-NHS </t>
  </si>
  <si>
    <t>Input cell - value required, including zero if nil amount</t>
  </si>
  <si>
    <t>Formula cell - no input required, automatically calculated</t>
  </si>
  <si>
    <t>relate to (the NHSPS date)</t>
  </si>
  <si>
    <t>Please refer to the Guidance Notes when completing the certificate</t>
  </si>
  <si>
    <t>tick this box and enter your explanation in box 70.</t>
  </si>
  <si>
    <t>confirm that my declared NHS pensionable pay does not include any non NHS (i.e. private) income.</t>
  </si>
  <si>
    <t>your share of box 3.69 plus your share of box 3.70).</t>
  </si>
  <si>
    <t>Specify the total of your GP or non-GP share of expenses declared in boxes</t>
  </si>
  <si>
    <t xml:space="preserve"> 3.46, 3.48 &amp; 3.64 of the full practice partnership tax return, adjusted for tax</t>
  </si>
  <si>
    <t xml:space="preserve">purposes  (i.e. reflects the total of your share of boxes 3.46, 3.48 &amp; 3.64 minus </t>
  </si>
  <si>
    <t>I confirm that information provided on this Certificate is correct and is consistent with my HMRC tax return. I also</t>
  </si>
  <si>
    <t xml:space="preserve">Deduct your income included above in Boxes 1, 2, 3 and 4 </t>
  </si>
  <si>
    <t xml:space="preserve">Deduct your income included above in Boxes 7, 8, 9 and 10 </t>
  </si>
  <si>
    <t>17, 18, 19 &amp; 20 of the employment pages of your tax return</t>
  </si>
  <si>
    <t>28A</t>
  </si>
  <si>
    <t>Any GP Type income included in boxes 21 to 24 pensioned separately (see note 28</t>
  </si>
  <si>
    <t>because of income pensioned separately, please provide details at Box 70)</t>
  </si>
  <si>
    <t>1001a</t>
  </si>
  <si>
    <t>1001b</t>
  </si>
  <si>
    <t xml:space="preserve">Amounts deducted and paid to SPPA for NHS Income </t>
  </si>
  <si>
    <t>pensioned separately Box 28 for:</t>
  </si>
  <si>
    <t>Contract held for Money Purchase AVC?</t>
  </si>
  <si>
    <t xml:space="preserve"> *YES            /          * NO </t>
  </si>
  <si>
    <t>* Delete as appropriate</t>
  </si>
  <si>
    <t>(Box 38 - Box 39 +Box 28)</t>
  </si>
  <si>
    <t>(Box 38 - Box 39) OR Box 41</t>
  </si>
  <si>
    <t>Box 40 i.e.(Box 38 - Box 39 +Box 28)</t>
  </si>
  <si>
    <t>This is your Pensionable profit including box 28</t>
  </si>
  <si>
    <t>Amount due to  SPPA</t>
  </si>
  <si>
    <t>Add your medical related employed income i.e Gross income from P60</t>
  </si>
  <si>
    <t xml:space="preserve">Taxable employed income (gross) less related expenses </t>
  </si>
  <si>
    <t>Box 28 figure is added to box 40 for the purposes of tiering</t>
  </si>
  <si>
    <t>Do not include GP SOLO income here</t>
  </si>
  <si>
    <t>eg  locum, bed fund etc)  Do not include GP SOLO income here</t>
  </si>
  <si>
    <t>explain your own method of non-NHS expense calculation here.</t>
  </si>
  <si>
    <t>(See note 28 regarding  employer's contributions and 10% expenses entered here)</t>
  </si>
  <si>
    <t xml:space="preserve">Any officer service income included in boxes 21 to 24 pensioned separately </t>
  </si>
  <si>
    <t>Calculation of total expenses - (Do not include pension contributions here)</t>
  </si>
  <si>
    <t>Lower</t>
  </si>
  <si>
    <t>Upper</t>
  </si>
  <si>
    <t>Tiering Rate</t>
  </si>
  <si>
    <t>Up to</t>
  </si>
  <si>
    <t>to any higher amount</t>
  </si>
  <si>
    <t>Calculation of NHS Pension Scheme Contributions - See Tiering Rate Table on Page 5</t>
  </si>
  <si>
    <t>Add your self employed income declared in boxes 15 &amp; 16</t>
  </si>
  <si>
    <t>related work, adjusted for tax purposes (i.e. reflects boxes 15 plus 16</t>
  </si>
  <si>
    <t>minus 62)</t>
  </si>
  <si>
    <t>Add the total of your self employed expenses declared in box 31</t>
  </si>
  <si>
    <t>related work, adjusted for tax purposes (i.e.reflects the total of boxes 31</t>
  </si>
  <si>
    <t>&amp; 57 minus box 61).</t>
  </si>
  <si>
    <t xml:space="preserve">Tick this box if figures in this </t>
  </si>
  <si>
    <t xml:space="preserve">Enter 'Yes' if Added </t>
  </si>
  <si>
    <t>Years earnings cap applies</t>
  </si>
  <si>
    <t xml:space="preserve">Date of joining </t>
  </si>
  <si>
    <t xml:space="preserve">Date of leaving </t>
  </si>
  <si>
    <t>(if in this year)</t>
  </si>
  <si>
    <t xml:space="preserve">certificate are provisional </t>
  </si>
  <si>
    <t>J</t>
  </si>
  <si>
    <t>K</t>
  </si>
  <si>
    <t>3. Opted in</t>
  </si>
  <si>
    <t>L</t>
  </si>
  <si>
    <t>Tick this box if this the purpose of this certificate is to vouch income for</t>
  </si>
  <si>
    <t>seniority purposes only</t>
  </si>
  <si>
    <t xml:space="preserve">1. Opted in </t>
  </si>
  <si>
    <t xml:space="preserve">2. Opted out </t>
  </si>
  <si>
    <t>21(i)</t>
  </si>
  <si>
    <t>21(ii)</t>
  </si>
  <si>
    <t>21(iii)</t>
  </si>
  <si>
    <t>21(iv)</t>
  </si>
  <si>
    <t>4. Opted out</t>
  </si>
  <si>
    <t>No of Days</t>
  </si>
  <si>
    <t>to</t>
  </si>
  <si>
    <t>dd/mm/yy</t>
  </si>
  <si>
    <t>from</t>
  </si>
  <si>
    <t>PAGE THREE</t>
  </si>
  <si>
    <t>VALUES</t>
  </si>
  <si>
    <t xml:space="preserve">Number of days in Pension Year   </t>
  </si>
  <si>
    <t>(to insert a tick , hold down the "Alt" key and type in 0252)</t>
  </si>
  <si>
    <t>ORIGINAL</t>
  </si>
  <si>
    <t xml:space="preserve">RESTATED </t>
  </si>
  <si>
    <t>Use boxes 9,10 &amp; 29 of the 'short' pages where income is below £85,000</t>
  </si>
  <si>
    <t xml:space="preserve">Use box20 plus 22,23 &amp; 24 minus boxes 25 &amp; 26 on the 'short' pages where income </t>
  </si>
  <si>
    <t>is below £85,000.</t>
  </si>
  <si>
    <t>Employee Contributions 9.5%</t>
  </si>
  <si>
    <t>If Box 28 earnings have been pensioned at a rate other than 9.5% make a note here.</t>
  </si>
  <si>
    <t xml:space="preserve"> (e.g. 30.06.2019, 31.03.2020) </t>
  </si>
  <si>
    <t xml:space="preserve">SPPA Circular  </t>
  </si>
  <si>
    <t>Employer Contributions 20.9%</t>
  </si>
  <si>
    <t>not fed through the practice accounts (e.g. 30.06.2019, 31.03.2020)</t>
  </si>
  <si>
    <t xml:space="preserve">who have claimed and received minimum earnings payments to put details of these in box 70, ie the amount included and the financial year for which it was paid?  </t>
  </si>
  <si>
    <t>If you have received a Minimum Earnings Expectation payment please make a note here, i.e. the amount and the financial year for which it was paid.</t>
  </si>
  <si>
    <t>Annual Certificate of Pensionable Profits 2021/22</t>
  </si>
  <si>
    <t>31st March 2022</t>
  </si>
  <si>
    <t>Amount of Added Years Pension Cap for the Year (where this is below the published amount, £172,800</t>
  </si>
  <si>
    <t>2021/22</t>
  </si>
  <si>
    <t>eff. 01/04/2021 to 31/03/2022</t>
  </si>
  <si>
    <t>appropriate Practitioner Services office as soon as possible and NO LATER THAN 28th February 2023</t>
  </si>
  <si>
    <t xml:space="preserve">Amount of Added Years Pension Cap for the Year (where this is below the published amount, £172800,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</si>
</sst>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43" formatCode="_-* #,##0.00_-;\-* #,##0.00_-;_-* &quot;-&quot;??_-;_-@_-"/>
    <numFmt numFmtId="164" formatCode="#,##0.00;#,##0.00"/>
    <numFmt numFmtId="165" formatCode="#,##0.00;\(#,##0.00\)"/>
    <numFmt numFmtId="166" formatCode="_-* #,##0_-;\-* #,##0_-;_-* &quot;-&quot;??_-;_-@_-"/>
    <numFmt numFmtId="167" formatCode="#,##0;#,##0"/>
    <numFmt numFmtId="168" formatCode="0.0"/>
    <numFmt numFmtId="169" formatCode="0.0%"/>
    <numFmt numFmtId="170" formatCode="#,##0.00_ ;\-#,##0.00\ "/>
  </numFmts>
  <fonts count="38">
    <font>
      <sz val="10"/>
      <name val="Arial"/>
    </font>
    <font>
      <sz val="10"/>
      <name val="Arial"/>
      <family val="2"/>
    </font>
    <font>
      <sz val="13"/>
      <name val="Arial"/>
      <family val="2"/>
    </font>
    <font>
      <b/>
      <i/>
      <sz val="28"/>
      <color indexed="9"/>
      <name val="Arial Black"/>
      <family val="2"/>
    </font>
    <font>
      <b/>
      <sz val="13"/>
      <name val="Arial"/>
      <family val="2"/>
    </font>
    <font>
      <b/>
      <i/>
      <sz val="22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4"/>
      <name val="Monotype Sorts"/>
      <charset val="2"/>
    </font>
    <font>
      <b/>
      <u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rgb="FFFF0000"/>
      <name val="Arial"/>
      <family val="2"/>
    </font>
    <font>
      <b/>
      <sz val="28"/>
      <name val="Arial"/>
      <family val="2"/>
    </font>
    <font>
      <sz val="14"/>
      <name val="Wingdings"/>
      <charset val="2"/>
    </font>
    <font>
      <sz val="10"/>
      <name val="Wingdings"/>
      <charset val="2"/>
    </font>
    <font>
      <sz val="28"/>
      <name val="Wingdings"/>
      <charset val="2"/>
    </font>
    <font>
      <sz val="36"/>
      <name val="Wingdings"/>
      <charset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8"/>
      <name val="Arial"/>
      <family val="2"/>
    </font>
    <font>
      <b/>
      <sz val="20"/>
      <color theme="0"/>
      <name val="Arial"/>
      <family val="2"/>
    </font>
    <font>
      <b/>
      <sz val="20"/>
      <color theme="0"/>
      <name val="Webdings"/>
      <family val="1"/>
      <charset val="2"/>
    </font>
    <font>
      <b/>
      <sz val="18"/>
      <color theme="0"/>
      <name val="Arial"/>
      <family val="2"/>
    </font>
    <font>
      <u/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7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Border="1"/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0" xfId="0" applyFont="1"/>
    <xf numFmtId="164" fontId="8" fillId="0" borderId="0" xfId="0" applyNumberFormat="1" applyFont="1" applyAlignment="1">
      <alignment horizontal="right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165" fontId="8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165" fontId="7" fillId="0" borderId="0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Border="1" applyAlignment="1">
      <alignment horizontal="right"/>
    </xf>
    <xf numFmtId="9" fontId="8" fillId="0" borderId="0" xfId="0" applyNumberFormat="1" applyFont="1" applyBorder="1"/>
    <xf numFmtId="0" fontId="12" fillId="0" borderId="0" xfId="0" applyFont="1" applyBorder="1" applyAlignment="1"/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65" fontId="8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5" fontId="8" fillId="0" borderId="0" xfId="0" applyNumberFormat="1" applyFont="1" applyBorder="1"/>
    <xf numFmtId="16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0" fontId="8" fillId="0" borderId="5" xfId="0" applyFont="1" applyBorder="1"/>
    <xf numFmtId="164" fontId="7" fillId="0" borderId="6" xfId="0" applyNumberFormat="1" applyFont="1" applyBorder="1" applyAlignment="1">
      <alignment horizontal="right"/>
    </xf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164" fontId="7" fillId="0" borderId="8" xfId="0" applyNumberFormat="1" applyFont="1" applyBorder="1" applyAlignment="1">
      <alignment horizontal="right"/>
    </xf>
    <xf numFmtId="0" fontId="11" fillId="0" borderId="0" xfId="0" applyFont="1" applyBorder="1"/>
    <xf numFmtId="164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6" fontId="7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66" fontId="7" fillId="0" borderId="0" xfId="1" applyNumberFormat="1" applyFont="1" applyBorder="1" applyAlignment="1">
      <alignment horizontal="right"/>
    </xf>
    <xf numFmtId="166" fontId="8" fillId="0" borderId="0" xfId="1" applyNumberFormat="1" applyFont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66" fontId="8" fillId="0" borderId="0" xfId="1" applyNumberFormat="1" applyFont="1" applyBorder="1" applyAlignment="1">
      <alignment horizontal="center"/>
    </xf>
    <xf numFmtId="166" fontId="8" fillId="0" borderId="0" xfId="1" applyNumberFormat="1" applyFont="1"/>
    <xf numFmtId="166" fontId="2" fillId="0" borderId="0" xfId="1" applyNumberFormat="1" applyFont="1" applyBorder="1"/>
    <xf numFmtId="166" fontId="8" fillId="0" borderId="0" xfId="1" applyNumberFormat="1" applyFont="1" applyFill="1" applyBorder="1" applyAlignment="1">
      <alignment horizontal="center"/>
    </xf>
    <xf numFmtId="166" fontId="8" fillId="0" borderId="0" xfId="1" applyNumberFormat="1" applyFont="1" applyBorder="1"/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6" fillId="0" borderId="0" xfId="0" applyFont="1"/>
    <xf numFmtId="166" fontId="8" fillId="0" borderId="0" xfId="1" applyNumberFormat="1" applyFont="1" applyBorder="1" applyAlignment="1"/>
    <xf numFmtId="165" fontId="8" fillId="0" borderId="0" xfId="0" applyNumberFormat="1" applyFont="1" applyBorder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/>
    </xf>
    <xf numFmtId="0" fontId="17" fillId="0" borderId="0" xfId="0" applyFont="1"/>
    <xf numFmtId="0" fontId="18" fillId="0" borderId="0" xfId="0" applyFont="1"/>
    <xf numFmtId="166" fontId="16" fillId="0" borderId="0" xfId="1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165" fontId="8" fillId="0" borderId="0" xfId="0" applyNumberFormat="1" applyFont="1" applyBorder="1" applyAlignment="1">
      <alignment horizontal="left"/>
    </xf>
    <xf numFmtId="166" fontId="16" fillId="0" borderId="0" xfId="1" applyNumberFormat="1" applyFont="1" applyBorder="1" applyAlignment="1"/>
    <xf numFmtId="0" fontId="7" fillId="0" borderId="0" xfId="0" applyFont="1" applyBorder="1" applyAlignment="1">
      <alignment horizontal="left"/>
    </xf>
    <xf numFmtId="0" fontId="13" fillId="0" borderId="0" xfId="0" applyFont="1" applyBorder="1"/>
    <xf numFmtId="1" fontId="8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0" fillId="0" borderId="0" xfId="0" applyBorder="1"/>
    <xf numFmtId="0" fontId="7" fillId="0" borderId="9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0" fillId="0" borderId="0" xfId="0" applyFont="1"/>
    <xf numFmtId="0" fontId="8" fillId="2" borderId="10" xfId="0" applyFont="1" applyFill="1" applyBorder="1"/>
    <xf numFmtId="0" fontId="0" fillId="3" borderId="10" xfId="0" applyFill="1" applyBorder="1"/>
    <xf numFmtId="0" fontId="0" fillId="0" borderId="0" xfId="0" applyBorder="1" applyAlignment="1">
      <alignment vertical="center"/>
    </xf>
    <xf numFmtId="16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65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9" fontId="8" fillId="0" borderId="0" xfId="0" applyNumberFormat="1" applyFont="1" applyFill="1" applyBorder="1"/>
    <xf numFmtId="0" fontId="0" fillId="0" borderId="0" xfId="0" applyFill="1" applyBorder="1" applyAlignment="1">
      <alignment vertical="center"/>
    </xf>
    <xf numFmtId="166" fontId="16" fillId="0" borderId="0" xfId="1" applyNumberFormat="1" applyFont="1" applyFill="1" applyBorder="1" applyAlignment="1">
      <alignment horizontal="right"/>
    </xf>
    <xf numFmtId="0" fontId="21" fillId="0" borderId="0" xfId="0" applyFont="1"/>
    <xf numFmtId="166" fontId="16" fillId="2" borderId="10" xfId="1" applyNumberFormat="1" applyFont="1" applyFill="1" applyBorder="1" applyAlignment="1">
      <alignment horizontal="right"/>
    </xf>
    <xf numFmtId="168" fontId="8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/>
    <xf numFmtId="0" fontId="2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166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8" fillId="3" borderId="12" xfId="1" applyNumberFormat="1" applyFont="1" applyFill="1" applyBorder="1" applyAlignment="1"/>
    <xf numFmtId="166" fontId="8" fillId="3" borderId="11" xfId="1" applyNumberFormat="1" applyFont="1" applyFill="1" applyBorder="1" applyAlignment="1"/>
    <xf numFmtId="0" fontId="0" fillId="0" borderId="0" xfId="0" applyFill="1"/>
    <xf numFmtId="0" fontId="25" fillId="0" borderId="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6" fontId="16" fillId="0" borderId="0" xfId="1" applyNumberFormat="1" applyFont="1" applyFill="1" applyBorder="1" applyAlignment="1"/>
    <xf numFmtId="0" fontId="7" fillId="0" borderId="0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/>
    </xf>
    <xf numFmtId="0" fontId="0" fillId="0" borderId="19" xfId="0" applyBorder="1"/>
    <xf numFmtId="0" fontId="7" fillId="0" borderId="41" xfId="0" applyFont="1" applyBorder="1" applyAlignment="1">
      <alignment horizontal="right" vertical="center"/>
    </xf>
    <xf numFmtId="0" fontId="24" fillId="0" borderId="0" xfId="0" applyFont="1" applyFill="1" applyBorder="1"/>
    <xf numFmtId="0" fontId="30" fillId="6" borderId="12" xfId="0" applyFont="1" applyFill="1" applyBorder="1"/>
    <xf numFmtId="0" fontId="7" fillId="6" borderId="1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5" fillId="4" borderId="4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7" borderId="12" xfId="0" applyFont="1" applyFill="1" applyBorder="1"/>
    <xf numFmtId="0" fontId="31" fillId="7" borderId="9" xfId="0" applyFont="1" applyFill="1" applyBorder="1" applyAlignment="1">
      <alignment horizontal="center"/>
    </xf>
    <xf numFmtId="0" fontId="31" fillId="7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6" fontId="33" fillId="0" borderId="0" xfId="1" applyNumberFormat="1" applyFont="1" applyFill="1" applyBorder="1" applyAlignment="1">
      <alignment horizontal="right"/>
    </xf>
    <xf numFmtId="0" fontId="33" fillId="0" borderId="0" xfId="0" applyFont="1"/>
    <xf numFmtId="0" fontId="8" fillId="0" borderId="0" xfId="0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/>
    <xf numFmtId="166" fontId="18" fillId="0" borderId="0" xfId="1" applyNumberFormat="1" applyFont="1" applyBorder="1" applyAlignment="1">
      <alignment horizontal="right"/>
    </xf>
    <xf numFmtId="166" fontId="18" fillId="0" borderId="0" xfId="1" applyNumberFormat="1" applyFont="1" applyAlignment="1">
      <alignment horizontal="right"/>
    </xf>
    <xf numFmtId="167" fontId="18" fillId="2" borderId="12" xfId="0" applyNumberFormat="1" applyFont="1" applyFill="1" applyBorder="1" applyAlignment="1">
      <alignment horizontal="right"/>
    </xf>
    <xf numFmtId="167" fontId="18" fillId="2" borderId="11" xfId="0" applyNumberFormat="1" applyFont="1" applyFill="1" applyBorder="1" applyAlignment="1"/>
    <xf numFmtId="14" fontId="18" fillId="4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horizontal="center"/>
    </xf>
    <xf numFmtId="0" fontId="18" fillId="5" borderId="10" xfId="0" applyFont="1" applyFill="1" applyBorder="1" applyAlignment="1">
      <alignment horizontal="center" vertical="center"/>
    </xf>
    <xf numFmtId="0" fontId="7" fillId="0" borderId="1" xfId="0" applyFont="1" applyBorder="1"/>
    <xf numFmtId="0" fontId="32" fillId="0" borderId="0" xfId="0" applyFont="1"/>
    <xf numFmtId="164" fontId="31" fillId="0" borderId="0" xfId="0" applyNumberFormat="1" applyFont="1" applyFill="1" applyAlignment="1">
      <alignment horizontal="right"/>
    </xf>
    <xf numFmtId="166" fontId="34" fillId="0" borderId="0" xfId="1" applyNumberFormat="1" applyFont="1" applyFill="1" applyBorder="1" applyAlignment="1">
      <alignment horizontal="right"/>
    </xf>
    <xf numFmtId="166" fontId="34" fillId="0" borderId="0" xfId="1" applyNumberFormat="1" applyFont="1" applyFill="1" applyAlignment="1">
      <alignment horizontal="right"/>
    </xf>
    <xf numFmtId="0" fontId="34" fillId="0" borderId="0" xfId="0" applyFont="1" applyFill="1"/>
    <xf numFmtId="0" fontId="34" fillId="0" borderId="0" xfId="0" applyFont="1" applyFill="1" applyBorder="1" applyAlignment="1"/>
    <xf numFmtId="0" fontId="36" fillId="0" borderId="0" xfId="0" applyFont="1"/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8" fillId="0" borderId="0" xfId="0" applyFont="1" applyFill="1" applyBorder="1"/>
    <xf numFmtId="166" fontId="35" fillId="0" borderId="0" xfId="1" applyNumberFormat="1" applyFont="1" applyFill="1" applyBorder="1" applyAlignment="1"/>
    <xf numFmtId="0" fontId="35" fillId="0" borderId="0" xfId="0" applyFont="1" applyFill="1" applyBorder="1" applyAlignment="1"/>
    <xf numFmtId="0" fontId="37" fillId="0" borderId="0" xfId="0" applyFont="1"/>
    <xf numFmtId="0" fontId="22" fillId="0" borderId="0" xfId="2" applyFont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23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8" xfId="0" applyNumberFormat="1" applyFont="1" applyFill="1" applyBorder="1" applyAlignment="1" applyProtection="1">
      <alignment horizontal="center" vertical="center" shrinkToFit="1"/>
      <protection locked="0"/>
    </xf>
    <xf numFmtId="14" fontId="23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12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3" fillId="4" borderId="2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3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7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8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/>
    </xf>
    <xf numFmtId="15" fontId="19" fillId="3" borderId="2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166" fontId="8" fillId="2" borderId="12" xfId="1" applyNumberFormat="1" applyFont="1" applyFill="1" applyBorder="1" applyAlignment="1">
      <alignment horizontal="center"/>
    </xf>
    <xf numFmtId="166" fontId="1" fillId="2" borderId="11" xfId="1" applyNumberFormat="1" applyFont="1" applyFill="1" applyBorder="1" applyAlignment="1">
      <alignment horizontal="center"/>
    </xf>
    <xf numFmtId="166" fontId="8" fillId="2" borderId="12" xfId="1" applyNumberFormat="1" applyFont="1" applyFill="1" applyBorder="1" applyAlignment="1">
      <alignment horizontal="right"/>
    </xf>
    <xf numFmtId="166" fontId="14" fillId="2" borderId="11" xfId="1" applyNumberFormat="1" applyFont="1" applyFill="1" applyBorder="1" applyAlignment="1">
      <alignment horizontal="right"/>
    </xf>
    <xf numFmtId="14" fontId="21" fillId="2" borderId="12" xfId="0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6" fontId="8" fillId="3" borderId="12" xfId="1" applyNumberFormat="1" applyFont="1" applyFill="1" applyBorder="1" applyAlignment="1">
      <alignment horizontal="center"/>
    </xf>
    <xf numFmtId="166" fontId="14" fillId="3" borderId="11" xfId="1" applyNumberFormat="1" applyFont="1" applyFill="1" applyBorder="1" applyAlignment="1">
      <alignment horizontal="center"/>
    </xf>
    <xf numFmtId="166" fontId="14" fillId="2" borderId="11" xfId="1" applyNumberFormat="1" applyFont="1" applyFill="1" applyBorder="1" applyAlignment="1">
      <alignment horizontal="center"/>
    </xf>
    <xf numFmtId="166" fontId="1" fillId="2" borderId="11" xfId="1" applyNumberFormat="1" applyFont="1" applyFill="1" applyBorder="1" applyAlignment="1">
      <alignment horizontal="right"/>
    </xf>
    <xf numFmtId="166" fontId="16" fillId="2" borderId="11" xfId="1" applyNumberFormat="1" applyFont="1" applyFill="1" applyBorder="1" applyAlignment="1">
      <alignment horizontal="right"/>
    </xf>
    <xf numFmtId="166" fontId="8" fillId="3" borderId="12" xfId="1" applyNumberFormat="1" applyFont="1" applyFill="1" applyBorder="1" applyAlignment="1">
      <alignment horizontal="right"/>
    </xf>
    <xf numFmtId="166" fontId="16" fillId="3" borderId="11" xfId="1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10" fontId="8" fillId="3" borderId="12" xfId="1" applyNumberFormat="1" applyFont="1" applyFill="1" applyBorder="1" applyAlignment="1">
      <alignment horizontal="right"/>
    </xf>
    <xf numFmtId="10" fontId="16" fillId="3" borderId="11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166" fontId="8" fillId="3" borderId="13" xfId="1" applyNumberFormat="1" applyFont="1" applyFill="1" applyBorder="1" applyAlignment="1">
      <alignment horizontal="center"/>
    </xf>
    <xf numFmtId="166" fontId="8" fillId="3" borderId="14" xfId="1" applyNumberFormat="1" applyFont="1" applyFill="1" applyBorder="1" applyAlignment="1">
      <alignment horizontal="center"/>
    </xf>
    <xf numFmtId="166" fontId="8" fillId="3" borderId="15" xfId="1" applyNumberFormat="1" applyFont="1" applyFill="1" applyBorder="1" applyAlignment="1">
      <alignment horizontal="center"/>
    </xf>
    <xf numFmtId="166" fontId="8" fillId="3" borderId="16" xfId="1" applyNumberFormat="1" applyFont="1" applyFill="1" applyBorder="1" applyAlignment="1">
      <alignment horizontal="center"/>
    </xf>
    <xf numFmtId="166" fontId="16" fillId="2" borderId="11" xfId="1" applyNumberFormat="1" applyFont="1" applyFill="1" applyBorder="1" applyAlignment="1">
      <alignment horizontal="center"/>
    </xf>
    <xf numFmtId="166" fontId="8" fillId="2" borderId="17" xfId="1" applyNumberFormat="1" applyFont="1" applyFill="1" applyBorder="1" applyAlignment="1">
      <alignment horizontal="center"/>
    </xf>
    <xf numFmtId="0" fontId="0" fillId="2" borderId="18" xfId="0" applyFill="1" applyBorder="1" applyAlignment="1"/>
    <xf numFmtId="0" fontId="8" fillId="2" borderId="18" xfId="0" applyFont="1" applyFill="1" applyBorder="1" applyAlignment="1"/>
    <xf numFmtId="166" fontId="8" fillId="0" borderId="0" xfId="1" applyNumberFormat="1" applyFont="1" applyAlignment="1"/>
    <xf numFmtId="0" fontId="0" fillId="0" borderId="0" xfId="0" applyAlignment="1"/>
    <xf numFmtId="166" fontId="8" fillId="2" borderId="17" xfId="1" applyNumberFormat="1" applyFont="1" applyFill="1" applyBorder="1" applyAlignment="1"/>
    <xf numFmtId="166" fontId="1" fillId="2" borderId="18" xfId="1" applyNumberFormat="1" applyFont="1" applyFill="1" applyBorder="1" applyAlignment="1"/>
    <xf numFmtId="167" fontId="8" fillId="2" borderId="12" xfId="0" applyNumberFormat="1" applyFont="1" applyFill="1" applyBorder="1" applyAlignment="1">
      <alignment horizontal="right"/>
    </xf>
    <xf numFmtId="167" fontId="16" fillId="2" borderId="11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0" fillId="0" borderId="11" xfId="0" applyBorder="1"/>
    <xf numFmtId="0" fontId="29" fillId="2" borderId="2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6" fontId="8" fillId="3" borderId="17" xfId="1" applyNumberFormat="1" applyFont="1" applyFill="1" applyBorder="1" applyAlignment="1">
      <alignment horizontal="center"/>
    </xf>
    <xf numFmtId="0" fontId="0" fillId="3" borderId="18" xfId="0" applyFill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6" fontId="8" fillId="3" borderId="2" xfId="1" applyNumberFormat="1" applyFont="1" applyFill="1" applyBorder="1" applyAlignment="1">
      <alignment horizontal="center"/>
    </xf>
    <xf numFmtId="0" fontId="0" fillId="3" borderId="4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8" fillId="0" borderId="0" xfId="0" applyFont="1" applyAlignment="1">
      <alignment horizontal="center"/>
    </xf>
    <xf numFmtId="166" fontId="16" fillId="3" borderId="11" xfId="1" applyNumberFormat="1" applyFont="1" applyFill="1" applyBorder="1" applyAlignment="1"/>
    <xf numFmtId="0" fontId="8" fillId="0" borderId="0" xfId="0" applyFont="1" applyFill="1" applyAlignment="1">
      <alignment vertical="center" readingOrder="1"/>
    </xf>
    <xf numFmtId="0" fontId="0" fillId="0" borderId="0" xfId="0" applyAlignment="1">
      <alignment vertical="center" readingOrder="1"/>
    </xf>
    <xf numFmtId="166" fontId="8" fillId="3" borderId="2" xfId="1" applyNumberFormat="1" applyFont="1" applyFill="1" applyBorder="1" applyAlignment="1"/>
    <xf numFmtId="166" fontId="8" fillId="3" borderId="3" xfId="1" applyNumberFormat="1" applyFont="1" applyFill="1" applyBorder="1" applyAlignment="1"/>
    <xf numFmtId="166" fontId="8" fillId="3" borderId="4" xfId="1" applyNumberFormat="1" applyFont="1" applyFill="1" applyBorder="1" applyAlignment="1"/>
    <xf numFmtId="166" fontId="16" fillId="3" borderId="7" xfId="1" applyNumberFormat="1" applyFont="1" applyFill="1" applyBorder="1" applyAlignment="1"/>
    <xf numFmtId="166" fontId="16" fillId="3" borderId="1" xfId="1" applyNumberFormat="1" applyFont="1" applyFill="1" applyBorder="1" applyAlignment="1"/>
    <xf numFmtId="166" fontId="16" fillId="3" borderId="8" xfId="1" applyNumberFormat="1" applyFont="1" applyFill="1" applyBorder="1" applyAlignment="1"/>
    <xf numFmtId="166" fontId="8" fillId="3" borderId="1" xfId="1" applyNumberFormat="1" applyFont="1" applyFill="1" applyBorder="1" applyAlignment="1"/>
    <xf numFmtId="2" fontId="8" fillId="3" borderId="12" xfId="1" applyNumberFormat="1" applyFont="1" applyFill="1" applyBorder="1" applyAlignment="1">
      <alignment horizontal="right"/>
    </xf>
    <xf numFmtId="2" fontId="16" fillId="3" borderId="11" xfId="1" applyNumberFormat="1" applyFont="1" applyFill="1" applyBorder="1" applyAlignment="1">
      <alignment horizontal="right"/>
    </xf>
    <xf numFmtId="1" fontId="8" fillId="3" borderId="12" xfId="1" applyNumberFormat="1" applyFont="1" applyFill="1" applyBorder="1" applyAlignment="1">
      <alignment horizontal="right"/>
    </xf>
    <xf numFmtId="1" fontId="16" fillId="3" borderId="11" xfId="1" applyNumberFormat="1" applyFont="1" applyFill="1" applyBorder="1" applyAlignment="1">
      <alignment horizontal="right"/>
    </xf>
    <xf numFmtId="0" fontId="8" fillId="3" borderId="12" xfId="1" applyNumberFormat="1" applyFont="1" applyFill="1" applyBorder="1" applyAlignment="1">
      <alignment horizontal="right"/>
    </xf>
    <xf numFmtId="170" fontId="8" fillId="3" borderId="12" xfId="1" applyNumberFormat="1" applyFont="1" applyFill="1" applyBorder="1" applyAlignment="1">
      <alignment horizontal="right"/>
    </xf>
    <xf numFmtId="170" fontId="16" fillId="3" borderId="11" xfId="1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166" fontId="8" fillId="3" borderId="3" xfId="1" applyNumberFormat="1" applyFont="1" applyFill="1" applyBorder="1" applyAlignment="1">
      <alignment horizontal="center"/>
    </xf>
    <xf numFmtId="166" fontId="8" fillId="3" borderId="4" xfId="1" applyNumberFormat="1" applyFont="1" applyFill="1" applyBorder="1" applyAlignment="1">
      <alignment horizontal="center"/>
    </xf>
    <xf numFmtId="166" fontId="1" fillId="3" borderId="7" xfId="1" applyNumberFormat="1" applyFont="1" applyFill="1" applyBorder="1" applyAlignment="1">
      <alignment horizontal="center"/>
    </xf>
    <xf numFmtId="166" fontId="1" fillId="3" borderId="1" xfId="1" applyNumberFormat="1" applyFont="1" applyFill="1" applyBorder="1" applyAlignment="1">
      <alignment horizontal="center"/>
    </xf>
    <xf numFmtId="166" fontId="1" fillId="3" borderId="8" xfId="1" applyNumberFormat="1" applyFont="1" applyFill="1" applyBorder="1" applyAlignment="1">
      <alignment horizontal="center"/>
    </xf>
    <xf numFmtId="169" fontId="8" fillId="2" borderId="12" xfId="0" applyNumberFormat="1" applyFont="1" applyFill="1" applyBorder="1" applyAlignment="1">
      <alignment horizontal="right" vertical="center"/>
    </xf>
    <xf numFmtId="169" fontId="16" fillId="2" borderId="11" xfId="0" applyNumberFormat="1" applyFont="1" applyFill="1" applyBorder="1" applyAlignment="1">
      <alignment horizontal="right" vertical="center"/>
    </xf>
    <xf numFmtId="9" fontId="8" fillId="2" borderId="12" xfId="0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right" vertical="center"/>
    </xf>
    <xf numFmtId="169" fontId="8" fillId="2" borderId="12" xfId="0" applyNumberFormat="1" applyFont="1" applyFill="1" applyBorder="1" applyAlignment="1">
      <alignment horizontal="center" vertical="center"/>
    </xf>
    <xf numFmtId="169" fontId="16" fillId="2" borderId="11" xfId="0" applyNumberFormat="1" applyFont="1" applyFill="1" applyBorder="1" applyAlignment="1">
      <alignment horizontal="center" vertical="center"/>
    </xf>
    <xf numFmtId="166" fontId="2" fillId="3" borderId="2" xfId="1" applyNumberFormat="1" applyFont="1" applyFill="1" applyBorder="1" applyAlignment="1">
      <alignment horizontal="right"/>
    </xf>
    <xf numFmtId="0" fontId="2" fillId="3" borderId="4" xfId="1" applyNumberFormat="1" applyFont="1" applyFill="1" applyBorder="1" applyAlignment="1">
      <alignment horizontal="right"/>
    </xf>
    <xf numFmtId="0" fontId="2" fillId="3" borderId="7" xfId="1" applyNumberFormat="1" applyFont="1" applyFill="1" applyBorder="1" applyAlignment="1">
      <alignment horizontal="right"/>
    </xf>
    <xf numFmtId="0" fontId="2" fillId="3" borderId="8" xfId="1" applyNumberFormat="1" applyFont="1" applyFill="1" applyBorder="1" applyAlignment="1">
      <alignment horizontal="right"/>
    </xf>
    <xf numFmtId="0" fontId="16" fillId="3" borderId="4" xfId="0" applyFont="1" applyFill="1" applyBorder="1" applyAlignment="1">
      <alignment horizontal="right"/>
    </xf>
    <xf numFmtId="0" fontId="16" fillId="3" borderId="7" xfId="0" applyFont="1" applyFill="1" applyBorder="1" applyAlignment="1">
      <alignment horizontal="right"/>
    </xf>
    <xf numFmtId="0" fontId="16" fillId="3" borderId="8" xfId="0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2" fillId="3" borderId="8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/>
    <xf numFmtId="3" fontId="16" fillId="3" borderId="4" xfId="0" applyNumberFormat="1" applyFont="1" applyFill="1" applyBorder="1" applyAlignment="1"/>
    <xf numFmtId="3" fontId="0" fillId="3" borderId="7" xfId="0" applyNumberFormat="1" applyFill="1" applyBorder="1" applyAlignment="1"/>
    <xf numFmtId="3" fontId="0" fillId="3" borderId="8" xfId="0" applyNumberFormat="1" applyFill="1" applyBorder="1" applyAlignment="1"/>
    <xf numFmtId="165" fontId="8" fillId="3" borderId="1" xfId="0" applyNumberFormat="1" applyFont="1" applyFill="1" applyBorder="1" applyAlignment="1"/>
    <xf numFmtId="0" fontId="16" fillId="3" borderId="1" xfId="0" applyFont="1" applyFill="1" applyBorder="1" applyAlignment="1"/>
    <xf numFmtId="165" fontId="8" fillId="3" borderId="0" xfId="0" applyNumberFormat="1" applyFont="1" applyFill="1" applyBorder="1" applyAlignment="1"/>
    <xf numFmtId="0" fontId="16" fillId="3" borderId="0" xfId="0" applyFont="1" applyFill="1" applyBorder="1" applyAlignment="1"/>
    <xf numFmtId="166" fontId="8" fillId="3" borderId="0" xfId="1" applyNumberFormat="1" applyFont="1" applyFill="1" applyBorder="1" applyAlignment="1"/>
    <xf numFmtId="166" fontId="16" fillId="3" borderId="0" xfId="1" applyNumberFormat="1" applyFont="1" applyFill="1" applyBorder="1" applyAlignment="1"/>
    <xf numFmtId="6" fontId="22" fillId="0" borderId="38" xfId="2" applyNumberFormat="1" applyFont="1" applyBorder="1" applyAlignment="1">
      <alignment horizontal="center"/>
    </xf>
    <xf numFmtId="6" fontId="22" fillId="0" borderId="39" xfId="2" applyNumberFormat="1" applyFont="1" applyBorder="1" applyAlignment="1">
      <alignment horizontal="center"/>
    </xf>
    <xf numFmtId="6" fontId="22" fillId="0" borderId="40" xfId="2" applyNumberFormat="1" applyFont="1" applyBorder="1" applyAlignment="1">
      <alignment horizontal="center"/>
    </xf>
    <xf numFmtId="0" fontId="22" fillId="0" borderId="32" xfId="2" applyFont="1" applyBorder="1" applyAlignment="1">
      <alignment horizontal="center"/>
    </xf>
    <xf numFmtId="0" fontId="22" fillId="0" borderId="33" xfId="2" applyFont="1" applyBorder="1" applyAlignment="1">
      <alignment horizontal="center"/>
    </xf>
    <xf numFmtId="0" fontId="22" fillId="0" borderId="34" xfId="2" applyFont="1" applyBorder="1" applyAlignment="1">
      <alignment horizontal="center"/>
    </xf>
    <xf numFmtId="169" fontId="22" fillId="0" borderId="32" xfId="2" applyNumberFormat="1" applyFont="1" applyBorder="1" applyAlignment="1">
      <alignment horizontal="center"/>
    </xf>
    <xf numFmtId="169" fontId="22" fillId="0" borderId="33" xfId="2" applyNumberFormat="1" applyFont="1" applyBorder="1" applyAlignment="1">
      <alignment horizontal="center"/>
    </xf>
    <xf numFmtId="169" fontId="22" fillId="0" borderId="34" xfId="2" applyNumberFormat="1" applyFont="1" applyBorder="1" applyAlignment="1">
      <alignment horizontal="center"/>
    </xf>
    <xf numFmtId="6" fontId="22" fillId="0" borderId="35" xfId="2" applyNumberFormat="1" applyFont="1" applyBorder="1" applyAlignment="1">
      <alignment horizontal="center"/>
    </xf>
    <xf numFmtId="6" fontId="22" fillId="0" borderId="36" xfId="2" applyNumberFormat="1" applyFont="1" applyBorder="1" applyAlignment="1">
      <alignment horizontal="center"/>
    </xf>
    <xf numFmtId="6" fontId="22" fillId="0" borderId="37" xfId="2" applyNumberFormat="1" applyFont="1" applyBorder="1" applyAlignment="1">
      <alignment horizontal="center"/>
    </xf>
    <xf numFmtId="6" fontId="22" fillId="0" borderId="28" xfId="2" applyNumberFormat="1" applyFont="1" applyBorder="1" applyAlignment="1">
      <alignment horizontal="center"/>
    </xf>
    <xf numFmtId="0" fontId="22" fillId="0" borderId="11" xfId="2" applyFont="1" applyBorder="1" applyAlignment="1">
      <alignment horizontal="center"/>
    </xf>
    <xf numFmtId="0" fontId="22" fillId="0" borderId="29" xfId="2" applyFont="1" applyBorder="1" applyAlignment="1">
      <alignment horizontal="center"/>
    </xf>
    <xf numFmtId="169" fontId="22" fillId="0" borderId="30" xfId="2" applyNumberFormat="1" applyFont="1" applyBorder="1" applyAlignment="1">
      <alignment horizontal="center"/>
    </xf>
    <xf numFmtId="169" fontId="22" fillId="0" borderId="10" xfId="2" applyNumberFormat="1" applyFont="1" applyBorder="1" applyAlignment="1">
      <alignment horizontal="center"/>
    </xf>
    <xf numFmtId="169" fontId="22" fillId="0" borderId="31" xfId="2" applyNumberFormat="1" applyFont="1" applyBorder="1" applyAlignment="1">
      <alignment horizontal="center"/>
    </xf>
    <xf numFmtId="0" fontId="22" fillId="0" borderId="25" xfId="2" applyFont="1" applyBorder="1" applyAlignment="1">
      <alignment horizontal="center"/>
    </xf>
    <xf numFmtId="0" fontId="22" fillId="0" borderId="26" xfId="2" applyFont="1" applyBorder="1" applyAlignment="1">
      <alignment horizontal="center"/>
    </xf>
    <xf numFmtId="0" fontId="22" fillId="0" borderId="27" xfId="2" applyFont="1" applyBorder="1" applyAlignment="1">
      <alignment horizontal="center"/>
    </xf>
    <xf numFmtId="169" fontId="22" fillId="0" borderId="28" xfId="2" applyNumberFormat="1" applyFont="1" applyBorder="1" applyAlignment="1">
      <alignment horizontal="center"/>
    </xf>
    <xf numFmtId="169" fontId="22" fillId="0" borderId="11" xfId="2" applyNumberFormat="1" applyFont="1" applyBorder="1" applyAlignment="1">
      <alignment horizontal="center"/>
    </xf>
    <xf numFmtId="169" fontId="22" fillId="0" borderId="29" xfId="2" applyNumberFormat="1" applyFont="1" applyBorder="1" applyAlignment="1">
      <alignment horizontal="center"/>
    </xf>
    <xf numFmtId="6" fontId="22" fillId="0" borderId="30" xfId="2" applyNumberFormat="1" applyFont="1" applyBorder="1" applyAlignment="1">
      <alignment horizontal="center"/>
    </xf>
    <xf numFmtId="0" fontId="22" fillId="0" borderId="10" xfId="2" applyFont="1" applyBorder="1" applyAlignment="1">
      <alignment horizontal="center"/>
    </xf>
    <xf numFmtId="0" fontId="22" fillId="0" borderId="31" xfId="2" applyFont="1" applyBorder="1" applyAlignment="1">
      <alignment horizontal="center"/>
    </xf>
    <xf numFmtId="0" fontId="22" fillId="0" borderId="20" xfId="2" applyFont="1" applyBorder="1" applyAlignment="1">
      <alignment horizontal="center"/>
    </xf>
    <xf numFmtId="0" fontId="22" fillId="0" borderId="19" xfId="2" applyFont="1" applyBorder="1" applyAlignment="1">
      <alignment horizontal="center"/>
    </xf>
    <xf numFmtId="0" fontId="22" fillId="0" borderId="21" xfId="2" applyFont="1" applyBorder="1" applyAlignment="1">
      <alignment horizontal="center"/>
    </xf>
    <xf numFmtId="0" fontId="23" fillId="0" borderId="22" xfId="2" applyFont="1" applyBorder="1" applyAlignment="1">
      <alignment horizontal="center"/>
    </xf>
    <xf numFmtId="0" fontId="23" fillId="0" borderId="23" xfId="2" applyFont="1" applyBorder="1" applyAlignment="1">
      <alignment horizontal="center"/>
    </xf>
    <xf numFmtId="0" fontId="23" fillId="0" borderId="24" xfId="2" applyFont="1" applyBorder="1" applyAlignment="1">
      <alignment horizontal="center"/>
    </xf>
    <xf numFmtId="0" fontId="23" fillId="0" borderId="20" xfId="2" applyFont="1" applyBorder="1" applyAlignment="1">
      <alignment horizontal="center"/>
    </xf>
    <xf numFmtId="0" fontId="23" fillId="0" borderId="19" xfId="2" applyFont="1" applyBorder="1" applyAlignment="1">
      <alignment horizontal="center"/>
    </xf>
    <xf numFmtId="0" fontId="23" fillId="0" borderId="21" xfId="2" applyFont="1" applyBorder="1" applyAlignment="1">
      <alignment horizontal="center"/>
    </xf>
    <xf numFmtId="166" fontId="18" fillId="6" borderId="12" xfId="1" applyNumberFormat="1" applyFont="1" applyFill="1" applyBorder="1" applyAlignment="1">
      <alignment horizontal="right"/>
    </xf>
    <xf numFmtId="166" fontId="18" fillId="6" borderId="11" xfId="1" applyNumberFormat="1" applyFont="1" applyFill="1" applyBorder="1" applyAlignment="1">
      <alignment horizontal="right"/>
    </xf>
    <xf numFmtId="166" fontId="18" fillId="3" borderId="12" xfId="1" applyNumberFormat="1" applyFont="1" applyFill="1" applyBorder="1" applyAlignment="1">
      <alignment horizontal="right"/>
    </xf>
    <xf numFmtId="166" fontId="18" fillId="3" borderId="11" xfId="1" applyNumberFormat="1" applyFont="1" applyFill="1" applyBorder="1" applyAlignment="1">
      <alignment horizontal="right"/>
    </xf>
    <xf numFmtId="166" fontId="18" fillId="2" borderId="12" xfId="1" applyNumberFormat="1" applyFont="1" applyFill="1" applyBorder="1" applyAlignment="1">
      <alignment horizontal="right"/>
    </xf>
    <xf numFmtId="166" fontId="18" fillId="2" borderId="11" xfId="1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horizontal="right"/>
    </xf>
    <xf numFmtId="166" fontId="8" fillId="0" borderId="0" xfId="1" applyNumberFormat="1" applyFont="1" applyFill="1" applyBorder="1" applyAlignment="1"/>
    <xf numFmtId="166" fontId="16" fillId="0" borderId="0" xfId="1" applyNumberFormat="1" applyFont="1" applyFill="1" applyBorder="1" applyAlignment="1"/>
    <xf numFmtId="167" fontId="18" fillId="6" borderId="12" xfId="0" applyNumberFormat="1" applyFont="1" applyFill="1" applyBorder="1" applyAlignment="1">
      <alignment horizontal="right"/>
    </xf>
    <xf numFmtId="167" fontId="18" fillId="6" borderId="11" xfId="0" applyNumberFormat="1" applyFont="1" applyFill="1" applyBorder="1" applyAlignment="1"/>
    <xf numFmtId="0" fontId="18" fillId="6" borderId="11" xfId="0" applyFont="1" applyFill="1" applyBorder="1" applyAlignment="1">
      <alignment horizontal="right"/>
    </xf>
    <xf numFmtId="167" fontId="18" fillId="2" borderId="12" xfId="0" applyNumberFormat="1" applyFont="1" applyFill="1" applyBorder="1" applyAlignment="1">
      <alignment horizontal="right"/>
    </xf>
    <xf numFmtId="167" fontId="18" fillId="2" borderId="11" xfId="0" applyNumberFormat="1" applyFont="1" applyFill="1" applyBorder="1" applyAlignment="1"/>
    <xf numFmtId="166" fontId="18" fillId="2" borderId="12" xfId="1" applyNumberFormat="1" applyFont="1" applyFill="1" applyBorder="1" applyAlignment="1">
      <alignment horizontal="center"/>
    </xf>
    <xf numFmtId="166" fontId="18" fillId="2" borderId="11" xfId="1" applyNumberFormat="1" applyFont="1" applyFill="1" applyBorder="1" applyAlignment="1">
      <alignment horizontal="center"/>
    </xf>
    <xf numFmtId="166" fontId="34" fillId="7" borderId="12" xfId="1" applyNumberFormat="1" applyFont="1" applyFill="1" applyBorder="1" applyAlignment="1">
      <alignment horizontal="right"/>
    </xf>
    <xf numFmtId="166" fontId="34" fillId="7" borderId="11" xfId="1" applyNumberFormat="1" applyFont="1" applyFill="1" applyBorder="1" applyAlignment="1">
      <alignment horizontal="right"/>
    </xf>
    <xf numFmtId="166" fontId="18" fillId="3" borderId="12" xfId="1" applyNumberFormat="1" applyFont="1" applyFill="1" applyBorder="1" applyAlignment="1">
      <alignment horizontal="center"/>
    </xf>
    <xf numFmtId="166" fontId="18" fillId="3" borderId="1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1419225</xdr:colOff>
      <xdr:row>0</xdr:row>
      <xdr:rowOff>0</xdr:rowOff>
    </xdr:from>
    <xdr:to>
      <xdr:col>15</xdr:col>
      <xdr:colOff>63500</xdr:colOff>
      <xdr:row>0</xdr:row>
      <xdr:rowOff>1209675</xdr:rowOff>
    </xdr:to>
    <xdr:pic>
      <xdr:nvPicPr>
        <xdr:cNvPr id="2061" name="Picture 1" descr="NHSNSSlogo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44025" y="0"/>
          <a:ext cx="1171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117585</xdr:rowOff>
    </xdr:from>
    <xdr:to>
      <xdr:col>5</xdr:col>
      <xdr:colOff>295275</xdr:colOff>
      <xdr:row>0</xdr:row>
      <xdr:rowOff>612885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0" y="117585"/>
          <a:ext cx="3343275" cy="495300"/>
          <a:chOff x="-486" y="182"/>
          <a:chExt cx="5264" cy="783"/>
        </a:xfrm>
      </xdr:grpSpPr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5" y="182"/>
            <a:ext cx="3713" cy="7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800" b="0" i="0" u="none" strike="noStrike" baseline="0">
                <a:solidFill>
                  <a:srgbClr val="0070C0"/>
                </a:solidFill>
                <a:latin typeface="HelveticaNeueLTStd-Roman"/>
              </a:rPr>
              <a:t>Practitioner Services</a:t>
            </a:r>
            <a:endParaRPr lang="en-GB" sz="1800" b="0" i="0" u="none" strike="noStrike" baseline="0">
              <a:solidFill>
                <a:srgbClr val="0070C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70C0"/>
              </a:solidFill>
              <a:latin typeface="Arial"/>
              <a:cs typeface="Arial"/>
            </a:endParaRPr>
          </a:p>
        </xdr:txBody>
      </xdr:sp>
      <xdr:cxnSp macro="">
        <xdr:nvCxnSpPr>
          <xdr:cNvPr id="1027" name="AutoShape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-486" y="777"/>
            <a:ext cx="4943" cy="1"/>
          </a:xfrm>
          <a:prstGeom prst="straightConnector1">
            <a:avLst/>
          </a:prstGeom>
          <a:noFill/>
          <a:ln w="19050">
            <a:solidFill>
              <a:srgbClr val="0070C0"/>
            </a:solidFill>
            <a:round/>
            <a:headEnd/>
            <a:tailEnd/>
          </a:ln>
          <a:effectLst/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showRuler="0" topLeftCell="A19" zoomScaleNormal="100" workbookViewId="0">
      <selection activeCell="K28" sqref="K28"/>
    </sheetView>
  </sheetViews>
  <sheetFormatPr defaultRowHeight="12.75"/>
  <cols>
    <col min="13" max="13" width="9.140625" customWidth="1"/>
    <col min="14" max="14" width="28.7109375" customWidth="1"/>
  </cols>
  <sheetData>
    <row r="1" spans="1:16" ht="98.25" customHeight="1">
      <c r="A1" s="18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80"/>
      <c r="O1" s="81"/>
      <c r="P1" s="75"/>
    </row>
    <row r="2" spans="1:16" ht="27.75">
      <c r="A2" s="82" t="s">
        <v>248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1"/>
      <c r="N2" s="2"/>
      <c r="O2" s="4"/>
      <c r="P2" s="76"/>
    </row>
    <row r="3" spans="1:16" ht="16.5">
      <c r="A3" s="3"/>
      <c r="B3" s="1"/>
      <c r="C3" s="1"/>
      <c r="D3" s="1"/>
      <c r="E3" s="3"/>
      <c r="F3" s="3"/>
      <c r="G3" s="1"/>
      <c r="H3" s="1"/>
      <c r="I3" s="1"/>
      <c r="J3" s="1"/>
      <c r="K3" s="1"/>
      <c r="L3" s="1"/>
      <c r="M3" s="1"/>
      <c r="N3" s="2"/>
      <c r="O3" s="5"/>
      <c r="P3" s="76"/>
    </row>
    <row r="4" spans="1:16" ht="18">
      <c r="M4" s="7"/>
      <c r="N4" s="8"/>
      <c r="O4" s="9"/>
      <c r="P4" s="76"/>
    </row>
    <row r="5" spans="1:16" ht="18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9"/>
      <c r="P5" s="76"/>
    </row>
    <row r="6" spans="1:16" ht="18">
      <c r="A6" s="10" t="s">
        <v>144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9"/>
      <c r="P6" s="76"/>
    </row>
    <row r="7" spans="1:16" ht="18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9"/>
      <c r="P7" s="76"/>
    </row>
    <row r="8" spans="1:16" ht="18">
      <c r="A8" s="7" t="s">
        <v>1</v>
      </c>
      <c r="B8" s="7"/>
      <c r="C8" s="7"/>
      <c r="D8" s="7"/>
      <c r="E8" s="11"/>
      <c r="F8" s="11"/>
      <c r="G8" s="11"/>
      <c r="H8" s="11"/>
      <c r="I8" s="11"/>
      <c r="J8" s="11"/>
      <c r="K8" s="11"/>
      <c r="L8" s="11"/>
      <c r="M8" s="11"/>
      <c r="N8" s="12"/>
      <c r="O8" s="9"/>
      <c r="P8" s="76"/>
    </row>
    <row r="9" spans="1:16" ht="18">
      <c r="A9" s="7"/>
      <c r="B9" s="7"/>
      <c r="C9" s="7"/>
      <c r="D9" s="7"/>
      <c r="E9" s="11"/>
      <c r="F9" s="11"/>
      <c r="G9" s="11"/>
      <c r="H9" s="11"/>
      <c r="I9" s="11"/>
      <c r="J9" s="11"/>
      <c r="K9" s="11"/>
      <c r="L9" s="11"/>
      <c r="M9" s="11"/>
      <c r="N9" s="12"/>
      <c r="O9" s="9" t="s">
        <v>2</v>
      </c>
      <c r="P9" s="76"/>
    </row>
    <row r="10" spans="1:16" ht="18" customHeight="1">
      <c r="A10" s="7" t="s">
        <v>155</v>
      </c>
      <c r="B10" s="7"/>
      <c r="C10" s="7"/>
      <c r="D10" s="198"/>
      <c r="E10" s="199"/>
      <c r="F10" s="199"/>
      <c r="G10" s="199"/>
      <c r="H10" s="199"/>
      <c r="I10" s="199"/>
      <c r="J10" s="199"/>
      <c r="K10" s="199"/>
      <c r="L10" s="199"/>
      <c r="M10" s="199"/>
      <c r="N10" s="200"/>
      <c r="O10" s="13" t="s">
        <v>3</v>
      </c>
      <c r="P10" s="76"/>
    </row>
    <row r="11" spans="1:16" ht="18" customHeight="1">
      <c r="A11" s="7"/>
      <c r="B11" s="7"/>
      <c r="C11" s="7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3"/>
      <c r="O11" s="13"/>
      <c r="P11" s="76"/>
    </row>
    <row r="12" spans="1:16" ht="18">
      <c r="A12" s="7"/>
      <c r="B12" s="7"/>
      <c r="C12" s="7"/>
      <c r="D12" s="7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9"/>
      <c r="P12" s="76"/>
    </row>
    <row r="13" spans="1:16" ht="18" customHeight="1">
      <c r="A13" s="7" t="s">
        <v>145</v>
      </c>
      <c r="B13" s="7"/>
      <c r="C13" s="7"/>
      <c r="D13" s="7"/>
      <c r="E13" s="11"/>
      <c r="F13" s="11"/>
      <c r="G13" s="11"/>
      <c r="H13" s="189"/>
      <c r="I13" s="190"/>
      <c r="J13" s="190"/>
      <c r="K13" s="190"/>
      <c r="L13" s="190"/>
      <c r="M13" s="190"/>
      <c r="N13" s="191"/>
      <c r="O13" s="13" t="s">
        <v>4</v>
      </c>
      <c r="P13" s="76"/>
    </row>
    <row r="14" spans="1:16" ht="18" customHeight="1">
      <c r="A14" s="7"/>
      <c r="B14" s="7"/>
      <c r="C14" s="7"/>
      <c r="D14" s="7"/>
      <c r="E14" s="11"/>
      <c r="F14" s="11"/>
      <c r="G14" s="11"/>
      <c r="H14" s="192"/>
      <c r="I14" s="193"/>
      <c r="J14" s="193"/>
      <c r="K14" s="193"/>
      <c r="L14" s="193"/>
      <c r="M14" s="193"/>
      <c r="N14" s="194"/>
      <c r="O14" s="13"/>
      <c r="P14" s="76"/>
    </row>
    <row r="15" spans="1:16" ht="18">
      <c r="A15" s="7"/>
      <c r="B15" s="7"/>
      <c r="C15" s="7"/>
      <c r="D15" s="7"/>
      <c r="E15" s="11"/>
      <c r="F15" s="11"/>
      <c r="G15" s="11"/>
      <c r="H15" s="14"/>
      <c r="I15" s="14"/>
      <c r="J15" s="14"/>
      <c r="K15" s="14"/>
      <c r="L15" s="14"/>
      <c r="M15" s="14"/>
      <c r="N15" s="14"/>
      <c r="O15" s="13"/>
      <c r="P15" s="76"/>
    </row>
    <row r="16" spans="1:16" ht="18" customHeight="1">
      <c r="A16" s="15" t="s">
        <v>139</v>
      </c>
      <c r="B16" s="15"/>
      <c r="C16" s="15"/>
      <c r="D16" s="15"/>
      <c r="E16" s="189"/>
      <c r="F16" s="190"/>
      <c r="G16" s="191"/>
      <c r="H16" s="13" t="s">
        <v>5</v>
      </c>
      <c r="I16" s="15" t="s">
        <v>146</v>
      </c>
      <c r="J16" s="16"/>
      <c r="K16" s="16"/>
      <c r="L16" s="16"/>
      <c r="M16" s="189"/>
      <c r="N16" s="191"/>
      <c r="O16" s="13" t="s">
        <v>6</v>
      </c>
      <c r="P16" s="76"/>
    </row>
    <row r="17" spans="1:16" ht="18" customHeight="1">
      <c r="A17" s="15"/>
      <c r="B17" s="15"/>
      <c r="C17" s="15"/>
      <c r="D17" s="15"/>
      <c r="E17" s="192"/>
      <c r="F17" s="193"/>
      <c r="G17" s="194"/>
      <c r="H17" s="16"/>
      <c r="I17" s="16"/>
      <c r="J17" s="16"/>
      <c r="K17" s="16"/>
      <c r="L17" s="16"/>
      <c r="M17" s="192"/>
      <c r="N17" s="194"/>
      <c r="O17" s="13"/>
      <c r="P17" s="76"/>
    </row>
    <row r="18" spans="1:16" ht="18" customHeight="1">
      <c r="A18" s="15"/>
      <c r="B18" s="15"/>
      <c r="C18" s="15"/>
      <c r="D18" s="15"/>
      <c r="E18" s="16"/>
      <c r="F18" s="16"/>
      <c r="G18" s="16"/>
      <c r="H18" s="17"/>
      <c r="I18" s="17"/>
      <c r="J18" s="17"/>
      <c r="K18" s="17"/>
      <c r="L18" s="17"/>
      <c r="M18" s="17"/>
      <c r="N18" s="17"/>
      <c r="O18" s="18"/>
      <c r="P18" s="76"/>
    </row>
    <row r="19" spans="1:16" ht="18" customHeight="1">
      <c r="A19" s="7"/>
      <c r="B19" s="7"/>
      <c r="C19" s="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9"/>
      <c r="P19" s="76"/>
    </row>
    <row r="20" spans="1:16" ht="18" customHeight="1">
      <c r="A20" s="7" t="s">
        <v>140</v>
      </c>
      <c r="B20" s="7"/>
      <c r="C20" s="7"/>
      <c r="D20" s="7"/>
      <c r="E20" s="11"/>
      <c r="F20" s="11"/>
      <c r="G20" s="7"/>
      <c r="H20" s="7"/>
      <c r="I20" s="7"/>
      <c r="J20" s="11"/>
      <c r="K20" s="195">
        <v>44651</v>
      </c>
      <c r="L20" s="190"/>
      <c r="M20" s="190"/>
      <c r="N20" s="191"/>
      <c r="O20" s="13" t="s">
        <v>7</v>
      </c>
      <c r="P20" s="76"/>
    </row>
    <row r="21" spans="1:16" ht="18" customHeight="1">
      <c r="A21" s="7" t="s">
        <v>242</v>
      </c>
      <c r="B21" s="7"/>
      <c r="C21" s="7"/>
      <c r="D21" s="7"/>
      <c r="E21" s="11"/>
      <c r="F21" s="11"/>
      <c r="G21" s="11"/>
      <c r="H21" s="11"/>
      <c r="I21" s="11"/>
      <c r="J21" s="11"/>
      <c r="K21" s="192"/>
      <c r="L21" s="193"/>
      <c r="M21" s="193"/>
      <c r="N21" s="194"/>
      <c r="O21" s="13"/>
      <c r="P21" s="76"/>
    </row>
    <row r="22" spans="1:16" ht="18" customHeight="1">
      <c r="A22" s="7"/>
      <c r="B22" s="7"/>
      <c r="C22" s="7"/>
      <c r="D22" s="7"/>
      <c r="E22" s="11"/>
      <c r="F22" s="11"/>
      <c r="G22" s="11"/>
      <c r="H22" s="11"/>
      <c r="I22" s="11"/>
      <c r="J22" s="11"/>
      <c r="K22" s="11"/>
      <c r="L22" s="11"/>
      <c r="M22" s="19"/>
      <c r="N22" s="12"/>
      <c r="O22" s="13"/>
      <c r="P22" s="76"/>
    </row>
    <row r="23" spans="1:16" ht="18" customHeight="1">
      <c r="A23" s="15" t="s">
        <v>8</v>
      </c>
      <c r="B23" s="7"/>
      <c r="C23" s="7"/>
      <c r="D23" s="7"/>
      <c r="E23" s="11"/>
      <c r="F23" s="11"/>
      <c r="G23" s="11"/>
      <c r="H23" s="11"/>
      <c r="I23" s="11"/>
      <c r="J23" s="11"/>
      <c r="K23" s="195"/>
      <c r="L23" s="190"/>
      <c r="M23" s="190"/>
      <c r="N23" s="191"/>
      <c r="O23" s="13" t="s">
        <v>9</v>
      </c>
      <c r="P23" s="76"/>
    </row>
    <row r="24" spans="1:16" ht="18" customHeight="1">
      <c r="A24" s="15" t="s">
        <v>245</v>
      </c>
      <c r="B24" s="7"/>
      <c r="C24" s="7"/>
      <c r="D24" s="7"/>
      <c r="E24" s="11"/>
      <c r="F24" s="11"/>
      <c r="G24" s="11"/>
      <c r="H24" s="11"/>
      <c r="I24" s="11"/>
      <c r="J24" s="11"/>
      <c r="K24" s="192"/>
      <c r="L24" s="193"/>
      <c r="M24" s="193"/>
      <c r="N24" s="194"/>
      <c r="O24" s="13"/>
      <c r="P24" s="76"/>
    </row>
    <row r="25" spans="1:16" ht="18">
      <c r="A25" s="7"/>
      <c r="B25" s="7"/>
      <c r="C25" s="7"/>
      <c r="D25" s="7"/>
      <c r="E25" s="11"/>
      <c r="F25" s="11"/>
      <c r="G25" s="11"/>
      <c r="H25" s="11"/>
      <c r="I25" s="11"/>
      <c r="J25" s="11"/>
      <c r="K25" s="11"/>
      <c r="L25" s="11"/>
      <c r="M25" s="19"/>
      <c r="N25" s="12"/>
      <c r="O25" s="13"/>
      <c r="P25" s="76"/>
    </row>
    <row r="26" spans="1:16" ht="18">
      <c r="A26" s="7" t="s">
        <v>147</v>
      </c>
      <c r="B26" s="7"/>
      <c r="C26" s="7"/>
      <c r="D26" s="11"/>
      <c r="E26" s="7"/>
      <c r="F26" s="7"/>
      <c r="G26" s="7"/>
      <c r="H26" s="7"/>
      <c r="I26" s="7"/>
      <c r="J26" s="11"/>
      <c r="K26" s="205" t="s">
        <v>249</v>
      </c>
      <c r="L26" s="206"/>
      <c r="M26" s="206"/>
      <c r="N26" s="207"/>
      <c r="O26" s="13" t="s">
        <v>10</v>
      </c>
      <c r="P26" s="76"/>
    </row>
    <row r="27" spans="1:16" ht="18">
      <c r="A27" s="7" t="s">
        <v>159</v>
      </c>
      <c r="B27" s="7"/>
      <c r="C27" s="7"/>
      <c r="D27" s="11"/>
      <c r="E27" s="7"/>
      <c r="F27" s="7"/>
      <c r="G27" s="7"/>
      <c r="H27" s="7"/>
      <c r="I27" s="7"/>
      <c r="J27" s="7"/>
      <c r="K27" s="208"/>
      <c r="L27" s="209"/>
      <c r="M27" s="209"/>
      <c r="N27" s="210"/>
      <c r="O27" s="13"/>
      <c r="P27" s="76"/>
    </row>
    <row r="28" spans="1:16" ht="18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1"/>
      <c r="O28" s="18"/>
      <c r="P28" s="76"/>
    </row>
    <row r="29" spans="1:16" ht="18">
      <c r="A29" s="16" t="s">
        <v>210</v>
      </c>
      <c r="B29" s="16"/>
      <c r="C29" s="16"/>
      <c r="D29" s="16"/>
      <c r="E29" s="183"/>
      <c r="F29" s="184"/>
      <c r="G29" s="185"/>
      <c r="H29" s="18" t="s">
        <v>11</v>
      </c>
      <c r="I29" s="16" t="s">
        <v>211</v>
      </c>
      <c r="J29" s="16"/>
      <c r="K29" s="17"/>
      <c r="L29" s="96"/>
      <c r="M29" s="96"/>
      <c r="N29" s="215"/>
      <c r="O29" s="9" t="s">
        <v>12</v>
      </c>
      <c r="P29" s="76"/>
    </row>
    <row r="30" spans="1:16" ht="18">
      <c r="A30" s="16" t="s">
        <v>212</v>
      </c>
      <c r="B30" s="16"/>
      <c r="C30" s="16"/>
      <c r="D30" s="16"/>
      <c r="E30" s="186"/>
      <c r="F30" s="187"/>
      <c r="G30" s="188"/>
      <c r="H30" s="16"/>
      <c r="I30" s="16" t="s">
        <v>212</v>
      </c>
      <c r="J30" s="16"/>
      <c r="K30" s="96"/>
      <c r="L30" s="96"/>
      <c r="M30" s="96"/>
      <c r="N30" s="216"/>
      <c r="O30" s="18"/>
      <c r="P30" s="76"/>
    </row>
    <row r="31" spans="1:16" ht="18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96"/>
      <c r="L31" s="96"/>
      <c r="M31" s="96"/>
      <c r="N31" s="96"/>
      <c r="O31" s="18"/>
      <c r="P31" s="76"/>
    </row>
    <row r="32" spans="1:16" ht="18">
      <c r="A32" s="16" t="s">
        <v>218</v>
      </c>
      <c r="B32" s="16"/>
      <c r="C32" s="16"/>
      <c r="D32" s="16"/>
      <c r="E32" s="16"/>
      <c r="F32" s="16"/>
      <c r="G32" s="16"/>
      <c r="H32" s="16"/>
      <c r="J32" s="16"/>
      <c r="K32" s="96"/>
      <c r="L32" s="96"/>
      <c r="M32" s="96"/>
      <c r="N32" s="196"/>
      <c r="O32" s="18" t="s">
        <v>214</v>
      </c>
      <c r="P32" s="76"/>
    </row>
    <row r="33" spans="1:16" ht="18">
      <c r="A33" s="16" t="s">
        <v>219</v>
      </c>
      <c r="B33" s="16"/>
      <c r="C33" s="16"/>
      <c r="D33" s="16"/>
      <c r="E33" s="141" t="s">
        <v>234</v>
      </c>
      <c r="F33" s="16"/>
      <c r="G33" s="16"/>
      <c r="H33" s="16"/>
      <c r="I33" s="16"/>
      <c r="J33" s="16"/>
      <c r="K33" s="96"/>
      <c r="L33" s="96"/>
      <c r="M33" s="96"/>
      <c r="N33" s="197"/>
      <c r="O33" s="18"/>
      <c r="P33" s="76"/>
    </row>
    <row r="34" spans="1:16" ht="18">
      <c r="A34" s="7"/>
      <c r="B34" s="7"/>
      <c r="C34" s="7"/>
      <c r="D34" s="11"/>
      <c r="E34" s="7"/>
      <c r="F34" s="7"/>
      <c r="G34" s="7"/>
      <c r="H34" s="7"/>
      <c r="I34" s="7"/>
      <c r="J34" s="7"/>
      <c r="K34" s="7"/>
      <c r="L34" s="7"/>
      <c r="M34" s="7"/>
      <c r="N34" s="20"/>
      <c r="O34" s="13"/>
      <c r="P34" s="76"/>
    </row>
    <row r="35" spans="1:16" ht="18">
      <c r="A35" s="16" t="s">
        <v>208</v>
      </c>
      <c r="B35" s="7"/>
      <c r="C35" s="7"/>
      <c r="D35" s="7"/>
      <c r="E35" s="183"/>
      <c r="F35" s="184"/>
      <c r="G35" s="185"/>
      <c r="H35" s="18" t="s">
        <v>215</v>
      </c>
      <c r="I35" s="11" t="s">
        <v>207</v>
      </c>
      <c r="J35" s="22"/>
      <c r="K35" s="97"/>
      <c r="L35" s="98"/>
      <c r="M35" s="98"/>
      <c r="N35" s="196"/>
      <c r="O35" s="116" t="s">
        <v>217</v>
      </c>
      <c r="P35" s="76"/>
    </row>
    <row r="36" spans="1:16" ht="18">
      <c r="A36" s="7" t="s">
        <v>209</v>
      </c>
      <c r="B36" s="7"/>
      <c r="C36" s="7"/>
      <c r="D36" s="7"/>
      <c r="E36" s="186"/>
      <c r="F36" s="187"/>
      <c r="G36" s="188"/>
      <c r="I36" s="11" t="s">
        <v>213</v>
      </c>
      <c r="J36" s="7"/>
      <c r="K36" s="98"/>
      <c r="L36" s="98"/>
      <c r="M36" s="98"/>
      <c r="N36" s="197"/>
      <c r="O36" s="9"/>
      <c r="P36" s="76"/>
    </row>
    <row r="37" spans="1:16" ht="18">
      <c r="A37" s="7"/>
      <c r="B37" s="7"/>
      <c r="C37" s="7"/>
      <c r="D37" s="7"/>
      <c r="E37" s="11"/>
      <c r="F37" s="11"/>
      <c r="G37" s="11"/>
      <c r="H37" s="11"/>
      <c r="I37" s="11"/>
      <c r="J37" s="7"/>
      <c r="K37" s="98"/>
      <c r="L37" s="98"/>
      <c r="M37" s="98"/>
      <c r="N37" s="98"/>
      <c r="O37" s="116"/>
      <c r="P37" s="76"/>
    </row>
    <row r="38" spans="1:16" ht="18">
      <c r="A38" s="6" t="s">
        <v>13</v>
      </c>
      <c r="B38" s="7"/>
      <c r="C38" s="7"/>
      <c r="D38" s="7"/>
      <c r="E38" s="11"/>
      <c r="F38" s="11"/>
      <c r="G38" s="11"/>
      <c r="H38" s="11"/>
      <c r="I38" s="11"/>
      <c r="J38" s="7"/>
      <c r="K38" s="7"/>
      <c r="L38" s="7"/>
      <c r="M38" s="7"/>
      <c r="N38" s="8"/>
      <c r="O38" s="9"/>
      <c r="P38" s="76"/>
    </row>
    <row r="39" spans="1:16" ht="18">
      <c r="A39" s="6" t="s">
        <v>14</v>
      </c>
      <c r="B39" s="7"/>
      <c r="C39" s="7"/>
      <c r="D39" s="7"/>
      <c r="E39" s="11"/>
      <c r="F39" s="11"/>
      <c r="G39" s="11"/>
      <c r="H39" s="11"/>
      <c r="I39" s="11"/>
      <c r="J39" s="7"/>
      <c r="K39" s="7"/>
      <c r="L39" s="7"/>
      <c r="M39" s="7"/>
      <c r="N39" s="8"/>
      <c r="O39" s="9"/>
      <c r="P39" s="76"/>
    </row>
    <row r="40" spans="1:16" ht="18">
      <c r="A40" s="6"/>
      <c r="B40" s="7"/>
      <c r="C40" s="7"/>
      <c r="D40" s="7"/>
      <c r="E40" s="11"/>
      <c r="F40" s="11"/>
      <c r="G40" s="11"/>
      <c r="H40" s="11"/>
      <c r="I40" s="11"/>
      <c r="J40" s="7"/>
      <c r="K40" s="7"/>
      <c r="L40" s="7"/>
      <c r="M40" s="7"/>
      <c r="N40" s="8"/>
      <c r="O40" s="9"/>
      <c r="P40" s="76"/>
    </row>
    <row r="41" spans="1:16" ht="18">
      <c r="A41" s="7" t="s">
        <v>160</v>
      </c>
      <c r="B41" s="7"/>
      <c r="C41" s="7"/>
      <c r="D41" s="7"/>
      <c r="E41" s="11"/>
      <c r="F41" s="11"/>
      <c r="G41" s="11"/>
      <c r="H41" s="11"/>
      <c r="I41" s="11"/>
      <c r="J41" s="7"/>
      <c r="K41" s="7"/>
      <c r="L41" s="7"/>
      <c r="M41" s="7"/>
      <c r="N41" s="8"/>
      <c r="O41" s="9"/>
      <c r="P41" s="76"/>
    </row>
    <row r="42" spans="1:16" ht="18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9"/>
      <c r="P42" s="76"/>
    </row>
    <row r="43" spans="1:16" ht="18">
      <c r="A43" s="23" t="s">
        <v>15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9"/>
      <c r="P43" s="76"/>
    </row>
    <row r="44" spans="1:16" ht="18">
      <c r="A44" s="23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9"/>
      <c r="P44" s="76"/>
    </row>
    <row r="45" spans="1:16" ht="1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24"/>
      <c r="O45" s="9" t="s">
        <v>17</v>
      </c>
      <c r="P45" s="76"/>
    </row>
    <row r="46" spans="1:16" ht="18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24"/>
      <c r="O46" s="9"/>
      <c r="P46" s="76"/>
    </row>
    <row r="47" spans="1:16" ht="18">
      <c r="A47" s="7" t="s">
        <v>18</v>
      </c>
      <c r="B47" s="7" t="s">
        <v>19</v>
      </c>
      <c r="C47" s="7"/>
      <c r="D47" s="7"/>
      <c r="E47" s="7"/>
      <c r="F47" s="7"/>
      <c r="G47" s="7"/>
      <c r="H47" s="7"/>
      <c r="I47" s="7"/>
      <c r="J47" s="11"/>
      <c r="K47" s="11"/>
      <c r="L47" s="25"/>
      <c r="M47" s="11"/>
      <c r="N47" s="213"/>
      <c r="O47" s="9">
        <v>1</v>
      </c>
      <c r="P47" s="76"/>
    </row>
    <row r="48" spans="1:16" ht="18">
      <c r="A48" s="7"/>
      <c r="B48" s="7" t="s">
        <v>20</v>
      </c>
      <c r="C48" s="7"/>
      <c r="D48" s="7"/>
      <c r="E48" s="7"/>
      <c r="F48" s="7"/>
      <c r="G48" s="7"/>
      <c r="H48" s="11"/>
      <c r="I48" s="11"/>
      <c r="J48" s="9"/>
      <c r="K48" s="9"/>
      <c r="L48" s="7"/>
      <c r="M48" s="7"/>
      <c r="N48" s="222"/>
      <c r="O48" s="9"/>
      <c r="P48" s="76"/>
    </row>
    <row r="49" spans="1:16" ht="18">
      <c r="A49" s="7"/>
      <c r="B49" s="7" t="s">
        <v>107</v>
      </c>
      <c r="C49" s="7"/>
      <c r="D49" s="7"/>
      <c r="E49" s="7"/>
      <c r="F49" s="7"/>
      <c r="G49" s="7"/>
      <c r="H49" s="11"/>
      <c r="I49" s="11"/>
      <c r="J49" s="9"/>
      <c r="K49" s="9"/>
      <c r="L49" s="7"/>
      <c r="M49" s="7"/>
      <c r="N49" s="64"/>
      <c r="O49" s="9"/>
      <c r="P49" s="76"/>
    </row>
    <row r="50" spans="1:16" ht="18">
      <c r="A50" s="7"/>
      <c r="B50" s="7" t="s">
        <v>21</v>
      </c>
      <c r="C50" s="7"/>
      <c r="D50" s="7"/>
      <c r="E50" s="7"/>
      <c r="F50" s="7"/>
      <c r="G50" s="7"/>
      <c r="H50" s="11"/>
      <c r="I50" s="11"/>
      <c r="J50" s="9"/>
      <c r="K50" s="9"/>
      <c r="L50" s="7"/>
      <c r="M50" s="7"/>
      <c r="N50" s="64"/>
      <c r="O50" s="9"/>
      <c r="P50" s="76"/>
    </row>
    <row r="51" spans="1:16" ht="1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64"/>
      <c r="O51" s="9"/>
      <c r="P51" s="76"/>
    </row>
    <row r="52" spans="1:16" ht="18">
      <c r="A52" s="7" t="s">
        <v>22</v>
      </c>
      <c r="B52" s="7" t="s">
        <v>201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217" t="s">
        <v>23</v>
      </c>
      <c r="N52" s="213"/>
      <c r="O52" s="9">
        <v>2</v>
      </c>
      <c r="P52" s="76"/>
    </row>
    <row r="53" spans="1:16" ht="18">
      <c r="A53" s="7"/>
      <c r="B53" s="7" t="s">
        <v>24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218"/>
      <c r="N53" s="214"/>
      <c r="O53" s="9"/>
      <c r="P53" s="76"/>
    </row>
    <row r="54" spans="1:16" ht="18">
      <c r="A54" s="7"/>
      <c r="B54" s="7" t="s">
        <v>202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64"/>
      <c r="O54" s="9"/>
      <c r="P54" s="76"/>
    </row>
    <row r="55" spans="1:16" ht="18">
      <c r="A55" s="7"/>
      <c r="B55" s="7" t="s">
        <v>203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64"/>
      <c r="O55" s="9"/>
      <c r="P55" s="76"/>
    </row>
    <row r="56" spans="1:16" ht="18">
      <c r="A56" s="15"/>
      <c r="B56" s="15" t="s">
        <v>237</v>
      </c>
      <c r="C56" s="15"/>
      <c r="D56" s="15"/>
      <c r="E56" s="15"/>
      <c r="F56" s="15"/>
      <c r="G56" s="15"/>
      <c r="H56" s="15"/>
      <c r="I56" s="15"/>
      <c r="J56" s="15"/>
      <c r="K56" s="15"/>
      <c r="L56" s="7"/>
      <c r="M56" s="7"/>
      <c r="N56" s="64"/>
      <c r="O56" s="9"/>
      <c r="P56" s="76"/>
    </row>
    <row r="57" spans="1:16" ht="18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7"/>
      <c r="M57" s="26"/>
      <c r="N57" s="65"/>
      <c r="O57" s="9"/>
      <c r="P57" s="76"/>
    </row>
    <row r="58" spans="1:16" ht="18">
      <c r="A58" s="7" t="s">
        <v>25</v>
      </c>
      <c r="B58" s="7" t="s">
        <v>186</v>
      </c>
      <c r="C58" s="7"/>
      <c r="D58" s="7"/>
      <c r="E58" s="7"/>
      <c r="F58" s="15"/>
      <c r="G58" s="15"/>
      <c r="H58" s="15"/>
      <c r="I58" s="15"/>
      <c r="J58" s="15"/>
      <c r="K58" s="15"/>
      <c r="L58" s="7"/>
      <c r="M58" s="217" t="s">
        <v>23</v>
      </c>
      <c r="N58" s="211"/>
      <c r="O58" s="9">
        <v>3</v>
      </c>
      <c r="P58" s="76"/>
    </row>
    <row r="59" spans="1:16" ht="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218"/>
      <c r="N59" s="212"/>
      <c r="O59" s="9"/>
      <c r="P59" s="76"/>
    </row>
    <row r="60" spans="1:16" ht="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26"/>
      <c r="N60" s="65"/>
      <c r="O60" s="9"/>
      <c r="P60" s="76"/>
    </row>
    <row r="61" spans="1:16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26"/>
      <c r="N61" s="65"/>
      <c r="O61" s="9"/>
      <c r="P61" s="76"/>
    </row>
    <row r="62" spans="1:16" ht="18">
      <c r="A62" s="7" t="s">
        <v>26</v>
      </c>
      <c r="B62" s="7" t="s">
        <v>27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217" t="s">
        <v>23</v>
      </c>
      <c r="N62" s="211"/>
      <c r="O62" s="9">
        <v>4</v>
      </c>
      <c r="P62" s="76"/>
    </row>
    <row r="63" spans="1:16" ht="18">
      <c r="A63" s="7"/>
      <c r="B63" s="7" t="s">
        <v>28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218"/>
      <c r="N63" s="221"/>
      <c r="O63" s="9"/>
      <c r="P63" s="76"/>
    </row>
    <row r="64" spans="1:16" ht="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9"/>
      <c r="N64" s="65"/>
      <c r="O64" s="9"/>
      <c r="P64" s="76"/>
    </row>
    <row r="65" spans="1:16" ht="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26"/>
      <c r="M65" s="9"/>
      <c r="N65" s="65"/>
      <c r="O65" s="9"/>
      <c r="P65" s="76"/>
    </row>
    <row r="66" spans="1:16" ht="18">
      <c r="A66" s="7" t="s">
        <v>29</v>
      </c>
      <c r="B66" s="15" t="s">
        <v>168</v>
      </c>
      <c r="C66" s="15"/>
      <c r="D66" s="7"/>
      <c r="E66" s="7"/>
      <c r="F66" s="7"/>
      <c r="G66" s="15"/>
      <c r="H66" s="15"/>
      <c r="I66" s="15"/>
      <c r="J66" s="7"/>
      <c r="K66" s="7"/>
      <c r="L66" s="7"/>
      <c r="M66" s="217" t="s">
        <v>30</v>
      </c>
      <c r="N66" s="211"/>
      <c r="O66" s="9">
        <v>5</v>
      </c>
      <c r="P66" s="76"/>
    </row>
    <row r="67" spans="1:16" ht="18">
      <c r="A67" s="7"/>
      <c r="B67" s="15" t="s">
        <v>31</v>
      </c>
      <c r="C67" s="15"/>
      <c r="D67" s="7"/>
      <c r="E67" s="7"/>
      <c r="F67" s="7"/>
      <c r="G67" s="7"/>
      <c r="H67" s="7"/>
      <c r="I67" s="7"/>
      <c r="J67" s="7"/>
      <c r="K67" s="7"/>
      <c r="L67" s="26"/>
      <c r="M67" s="218"/>
      <c r="N67" s="212"/>
      <c r="O67" s="9"/>
      <c r="P67" s="76"/>
    </row>
    <row r="68" spans="1:16" ht="1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26"/>
      <c r="M68" s="9"/>
      <c r="N68" s="65"/>
      <c r="O68" s="9"/>
      <c r="P68" s="76"/>
    </row>
    <row r="69" spans="1:16" ht="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26"/>
      <c r="M69" s="9"/>
      <c r="N69" s="65"/>
      <c r="O69" s="9"/>
      <c r="P69" s="76"/>
    </row>
    <row r="70" spans="1:16" ht="18">
      <c r="A70" s="6" t="s">
        <v>124</v>
      </c>
      <c r="B70" s="10"/>
      <c r="C70" s="10"/>
      <c r="D70" s="7"/>
      <c r="E70" s="7"/>
      <c r="F70" s="7"/>
      <c r="G70" s="7"/>
      <c r="H70" s="7"/>
      <c r="I70" s="7"/>
      <c r="J70" s="7"/>
      <c r="K70" s="7"/>
      <c r="L70" s="7"/>
      <c r="M70" s="217" t="s">
        <v>32</v>
      </c>
      <c r="N70" s="219">
        <f>+N47+N52+N58+N62-N66</f>
        <v>0</v>
      </c>
      <c r="O70" s="9">
        <v>6</v>
      </c>
      <c r="P70" s="76"/>
    </row>
    <row r="71" spans="1:16" ht="18">
      <c r="A71" s="6"/>
      <c r="B71" s="10"/>
      <c r="C71" s="10"/>
      <c r="D71" s="7"/>
      <c r="E71" s="7"/>
      <c r="F71" s="7"/>
      <c r="G71" s="7"/>
      <c r="H71" s="7"/>
      <c r="I71" s="7"/>
      <c r="J71" s="7"/>
      <c r="K71" s="7"/>
      <c r="L71" s="7"/>
      <c r="M71" s="218"/>
      <c r="N71" s="220"/>
      <c r="O71" s="9"/>
      <c r="P71" s="76"/>
    </row>
    <row r="72" spans="1:16" ht="18">
      <c r="A72" s="100"/>
      <c r="B72" s="7" t="s">
        <v>157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6"/>
      <c r="O72" s="76"/>
      <c r="P72" s="76"/>
    </row>
    <row r="74" spans="1:16" ht="18">
      <c r="A74" s="101"/>
      <c r="B74" s="99" t="s">
        <v>158</v>
      </c>
      <c r="N74" s="204" t="s">
        <v>109</v>
      </c>
      <c r="O74" s="204"/>
    </row>
  </sheetData>
  <customSheetViews>
    <customSheetView guid="{AB6A63C1-BDE3-47A3-9B96-496530CE4AA6}" scale="75" showPageBreaks="1" fitToPage="1" showRuler="0">
      <selection activeCell="Q19" sqref="Q19"/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  <customSheetView guid="{EA1FBEA0-7F2A-4951-9E41-5AAD4704B92C}" scale="75" showPageBreaks="1" fitToPage="1" showRuler="0">
      <selection activeCell="K28" sqref="K28:N29"/>
      <pageMargins left="0.74803149606299213" right="0.74803149606299213" top="0.98425196850393704" bottom="0.98425196850393704" header="0.51181102362204722" footer="0.51181102362204722"/>
      <pageSetup paperSize="9" scale="51" orientation="portrait" r:id="rId2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  <customSheetView guid="{2CA51737-B04D-4549-8843-F34004D6A8C7}" scale="75" fitToPage="1" topLeftCell="A63">
      <selection activeCell="N88" sqref="N88"/>
      <pageMargins left="0.74803149606299213" right="0.74803149606299213" top="0.98425196850393704" bottom="0.98425196850393704" header="0.51181102362204722" footer="0.51181102362204722"/>
      <pageSetup paperSize="9" scale="51" orientation="portrait" r:id="rId3"/>
      <headerFooter alignWithMargins="0">
        <oddFooter>&amp;L&amp;8Practitioner Services is a division of the Common Services Agency,
commonly known as NHS National Services Scotland&amp;CPage 1&amp;RGMSSUP003XLS v8 (09-2013)</oddFooter>
      </headerFooter>
    </customSheetView>
    <customSheetView guid="{8702AA05-D38F-4556-B374-C1DE209BABF6}" scale="75" fitToPage="1" showRuler="0" topLeftCell="A37">
      <selection activeCell="U39" sqref="U39"/>
      <pageMargins left="0.74803149606299213" right="0.74803149606299213" top="0.98425196850393704" bottom="0.98425196850393704" header="0.51181102362204722" footer="0.51181102362204722"/>
      <pageSetup paperSize="9" scale="52" orientation="portrait" r:id="rId4"/>
      <headerFooter alignWithMargins="0">
        <oddFooter>&amp;CPage 1&amp;RPSDSUP003XLS (11-2007)</oddFooter>
      </headerFooter>
    </customSheetView>
    <customSheetView guid="{25BDAE8F-228C-4E11-BEB4-0E39F1F5A079}" scale="75" fitToPage="1" showRuler="0">
      <selection activeCell="K28" sqref="K28:N29"/>
      <pageMargins left="0.74803149606299213" right="0.74803149606299213" top="0.98425196850393704" bottom="0.98425196850393704" header="0.51181102362204722" footer="0.51181102362204722"/>
      <pageSetup paperSize="9" scale="51" orientation="portrait" r:id="rId5"/>
      <headerFooter alignWithMargins="0">
        <oddFooter>&amp;L&amp;8Practitioner Services is a division of the Common Services Agency,
commonly known as NHS National Services Scotland&amp;CPage 1&amp;RGMSSUP003XLS v8 (09-2013)</oddFooter>
      </headerFooter>
    </customSheetView>
    <customSheetView guid="{BDCAAF4D-82A8-4194-B60B-B185F13F6DDD}" scale="75" showPageBreaks="1" fitToPage="1" showRuler="0" topLeftCell="A10">
      <selection activeCell="N37" sqref="N37"/>
      <pageMargins left="0.74803149606299213" right="0.74803149606299213" top="0.98425196850393704" bottom="0.98425196850393704" header="0.51181102362204722" footer="0.51181102362204722"/>
      <pageSetup paperSize="9" scale="51" orientation="portrait" r:id="rId6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</customSheetViews>
  <mergeCells count="24">
    <mergeCell ref="D10:N11"/>
    <mergeCell ref="N35:N36"/>
    <mergeCell ref="N74:O74"/>
    <mergeCell ref="K26:N27"/>
    <mergeCell ref="N58:N59"/>
    <mergeCell ref="N52:N53"/>
    <mergeCell ref="N29:N30"/>
    <mergeCell ref="M52:M53"/>
    <mergeCell ref="N66:N67"/>
    <mergeCell ref="M70:M71"/>
    <mergeCell ref="N70:N71"/>
    <mergeCell ref="M62:M63"/>
    <mergeCell ref="M66:M67"/>
    <mergeCell ref="N62:N63"/>
    <mergeCell ref="M58:M59"/>
    <mergeCell ref="N47:N48"/>
    <mergeCell ref="E35:G36"/>
    <mergeCell ref="E29:G30"/>
    <mergeCell ref="E16:G17"/>
    <mergeCell ref="H13:N14"/>
    <mergeCell ref="M16:N17"/>
    <mergeCell ref="K20:N21"/>
    <mergeCell ref="K23:N24"/>
    <mergeCell ref="N32:N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7"/>
  <headerFooter alignWithMargins="0">
    <oddFooter>&amp;CPage 1&amp;RGM-CF-SF006 v8 (02-2023)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9"/>
  <sheetViews>
    <sheetView showRuler="0" zoomScale="70" zoomScaleNormal="70" zoomScalePageLayoutView="70" workbookViewId="0">
      <selection activeCell="K28" sqref="K28"/>
    </sheetView>
  </sheetViews>
  <sheetFormatPr defaultRowHeight="12.75"/>
  <cols>
    <col min="5" max="5" width="14.7109375" customWidth="1"/>
    <col min="6" max="6" width="4.5703125" customWidth="1"/>
    <col min="14" max="14" width="29.7109375" customWidth="1"/>
  </cols>
  <sheetData>
    <row r="1" spans="1:15" ht="18">
      <c r="A1" s="23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13" t="s">
        <v>17</v>
      </c>
    </row>
    <row r="2" spans="1:15" ht="18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</row>
    <row r="3" spans="1:15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</row>
    <row r="4" spans="1:15" ht="18">
      <c r="A4" s="7" t="s">
        <v>34</v>
      </c>
      <c r="B4" s="7" t="s">
        <v>35</v>
      </c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211"/>
      <c r="O4" s="9">
        <v>7</v>
      </c>
    </row>
    <row r="5" spans="1:15" ht="18">
      <c r="A5" s="7"/>
      <c r="B5" s="7" t="s">
        <v>36</v>
      </c>
      <c r="C5" s="7"/>
      <c r="D5" s="7"/>
      <c r="E5" s="7"/>
      <c r="F5" s="7"/>
      <c r="G5" s="7"/>
      <c r="H5" s="7"/>
      <c r="I5" s="7"/>
      <c r="J5" s="7"/>
      <c r="K5" s="7"/>
      <c r="L5" s="7"/>
      <c r="M5" s="9"/>
      <c r="N5" s="212"/>
      <c r="O5" s="9"/>
    </row>
    <row r="6" spans="1:15" ht="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66"/>
      <c r="O6" s="9"/>
    </row>
    <row r="7" spans="1:15" ht="1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66"/>
      <c r="O7" s="9"/>
    </row>
    <row r="8" spans="1:15" ht="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65"/>
      <c r="O8" s="9"/>
    </row>
    <row r="9" spans="1:15" ht="18">
      <c r="A9" s="7" t="s">
        <v>37</v>
      </c>
      <c r="B9" s="7" t="s">
        <v>38</v>
      </c>
      <c r="C9" s="7"/>
      <c r="D9" s="7"/>
      <c r="E9" s="7"/>
      <c r="F9" s="7"/>
      <c r="G9" s="7"/>
      <c r="H9" s="7"/>
      <c r="I9" s="7"/>
      <c r="J9" s="7"/>
      <c r="K9" s="7"/>
      <c r="L9" s="7"/>
      <c r="M9" s="217" t="s">
        <v>23</v>
      </c>
      <c r="N9" s="211"/>
      <c r="O9" s="9">
        <v>8</v>
      </c>
    </row>
    <row r="10" spans="1:15" ht="18">
      <c r="A10" s="7"/>
      <c r="B10" s="7" t="s">
        <v>36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218"/>
      <c r="N10" s="234"/>
      <c r="O10" s="9"/>
    </row>
    <row r="11" spans="1:15" ht="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 s="65"/>
      <c r="O11" s="9"/>
    </row>
    <row r="12" spans="1:15" ht="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65"/>
      <c r="O12" s="9"/>
    </row>
    <row r="13" spans="1:15" ht="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65"/>
      <c r="O13" s="9"/>
    </row>
    <row r="14" spans="1:15" ht="18">
      <c r="A14" s="7" t="s">
        <v>25</v>
      </c>
      <c r="B14" s="7" t="s">
        <v>39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217" t="s">
        <v>23</v>
      </c>
      <c r="N14" s="213"/>
      <c r="O14" s="9">
        <v>9</v>
      </c>
    </row>
    <row r="15" spans="1:15" ht="18">
      <c r="A15" s="7"/>
      <c r="B15" s="7" t="s">
        <v>36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218"/>
      <c r="N15" s="223"/>
      <c r="O15" s="9"/>
    </row>
    <row r="16" spans="1:15" ht="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65"/>
      <c r="O16" s="9"/>
    </row>
    <row r="17" spans="1:15" ht="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65"/>
      <c r="O17" s="9"/>
    </row>
    <row r="18" spans="1:15" ht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65"/>
      <c r="O18" s="9"/>
    </row>
    <row r="19" spans="1:15" ht="18">
      <c r="A19" s="7" t="s">
        <v>26</v>
      </c>
      <c r="B19" s="7" t="s">
        <v>40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217" t="s">
        <v>23</v>
      </c>
      <c r="N19" s="213"/>
      <c r="O19" s="9">
        <v>10</v>
      </c>
    </row>
    <row r="20" spans="1:15" ht="18">
      <c r="A20" s="7"/>
      <c r="B20" s="7" t="s">
        <v>36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218"/>
      <c r="N20" s="223"/>
      <c r="O20" s="9"/>
    </row>
    <row r="21" spans="1:15" ht="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26"/>
      <c r="N21" s="67"/>
      <c r="O21" s="9"/>
    </row>
    <row r="22" spans="1:15" ht="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26"/>
      <c r="N22" s="67"/>
      <c r="O22" s="9"/>
    </row>
    <row r="23" spans="1:15" ht="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6"/>
      <c r="N23" s="67"/>
      <c r="O23" s="9"/>
    </row>
    <row r="24" spans="1:15" ht="18">
      <c r="A24" s="7" t="s">
        <v>41</v>
      </c>
      <c r="B24" s="15" t="s">
        <v>169</v>
      </c>
      <c r="C24" s="7"/>
      <c r="D24" s="7"/>
      <c r="E24" s="7"/>
      <c r="F24" s="7"/>
      <c r="G24" s="7"/>
      <c r="H24" s="15"/>
      <c r="I24" s="7"/>
      <c r="J24" s="7"/>
      <c r="K24" s="7"/>
      <c r="L24" s="7"/>
      <c r="M24" s="217" t="s">
        <v>30</v>
      </c>
      <c r="N24" s="213"/>
      <c r="O24" s="9">
        <v>11</v>
      </c>
    </row>
    <row r="25" spans="1:15" ht="18">
      <c r="A25" s="7"/>
      <c r="B25" s="7" t="s">
        <v>31</v>
      </c>
      <c r="C25" s="7"/>
      <c r="D25" s="7"/>
      <c r="E25" s="7"/>
      <c r="F25" s="7"/>
      <c r="G25" s="7"/>
      <c r="H25" s="7"/>
      <c r="I25" s="7"/>
      <c r="J25" s="7"/>
      <c r="K25" s="7"/>
      <c r="L25" s="26"/>
      <c r="M25" s="218"/>
      <c r="N25" s="223"/>
      <c r="O25" s="9"/>
    </row>
    <row r="26" spans="1:15" ht="1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26"/>
      <c r="M26" s="9"/>
      <c r="N26" s="65"/>
      <c r="O26" s="9"/>
    </row>
    <row r="27" spans="1:15" ht="1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26"/>
      <c r="M27" s="9"/>
      <c r="N27" s="65"/>
      <c r="O27" s="9"/>
    </row>
    <row r="28" spans="1:15" ht="1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26"/>
      <c r="M28" s="9"/>
      <c r="N28" s="67"/>
      <c r="O28" s="9"/>
    </row>
    <row r="29" spans="1:15" ht="18">
      <c r="A29" s="28" t="s">
        <v>125</v>
      </c>
      <c r="B29" s="29"/>
      <c r="C29" s="29"/>
      <c r="D29" s="7"/>
      <c r="E29" s="7"/>
      <c r="F29" s="7"/>
      <c r="G29" s="7"/>
      <c r="H29" s="7"/>
      <c r="I29" s="7"/>
      <c r="J29" s="7"/>
      <c r="K29" s="7"/>
      <c r="L29" s="7"/>
      <c r="M29" s="217" t="s">
        <v>32</v>
      </c>
      <c r="N29" s="224">
        <f>+N4+N9+N14+N19-N24</f>
        <v>0</v>
      </c>
      <c r="O29" s="9">
        <v>12</v>
      </c>
    </row>
    <row r="30" spans="1:15" ht="1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6"/>
      <c r="M30" s="218"/>
      <c r="N30" s="225"/>
      <c r="O30" s="9"/>
    </row>
    <row r="31" spans="1:15" ht="1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6"/>
      <c r="M31" s="7"/>
      <c r="N31" s="229"/>
      <c r="O31" s="229"/>
    </row>
    <row r="32" spans="1:15" ht="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26"/>
      <c r="M32" s="7"/>
      <c r="N32" s="9"/>
      <c r="O32" s="9"/>
    </row>
    <row r="33" spans="1:15" ht="18">
      <c r="A33" s="23" t="s">
        <v>42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26"/>
      <c r="M33" s="7"/>
      <c r="N33" s="8"/>
      <c r="O33" s="9" t="s">
        <v>17</v>
      </c>
    </row>
    <row r="34" spans="1:15" ht="18">
      <c r="A34" s="23"/>
      <c r="B34" s="7"/>
      <c r="C34" s="7"/>
      <c r="D34" s="7"/>
      <c r="E34" s="7"/>
      <c r="F34" s="7"/>
      <c r="G34" s="7"/>
      <c r="H34" s="7"/>
      <c r="I34" s="7"/>
      <c r="J34" s="7"/>
      <c r="K34" s="7"/>
      <c r="L34" s="26"/>
      <c r="M34" s="7"/>
      <c r="N34" s="8"/>
      <c r="O34" s="9"/>
    </row>
    <row r="35" spans="1:15" ht="1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26"/>
      <c r="M35" s="7"/>
      <c r="N35" s="8"/>
      <c r="O35" s="9"/>
    </row>
    <row r="36" spans="1:15" ht="18.75" thickBot="1">
      <c r="A36" s="7" t="s">
        <v>18</v>
      </c>
      <c r="B36" s="10" t="s">
        <v>43</v>
      </c>
      <c r="C36" s="10"/>
      <c r="D36" s="230">
        <f>+N29</f>
        <v>0</v>
      </c>
      <c r="E36" s="231"/>
      <c r="F36" s="30"/>
      <c r="G36" s="29" t="s">
        <v>44</v>
      </c>
      <c r="H36" s="29"/>
      <c r="I36" s="29"/>
      <c r="J36" s="10"/>
      <c r="K36" s="7"/>
      <c r="L36" s="7"/>
      <c r="M36" s="217" t="s">
        <v>32</v>
      </c>
      <c r="N36" s="227" t="e">
        <f>+D36/D37</f>
        <v>#DIV/0!</v>
      </c>
      <c r="O36" s="9">
        <v>13</v>
      </c>
    </row>
    <row r="37" spans="1:15" ht="18">
      <c r="A37" s="7"/>
      <c r="B37" s="7" t="s">
        <v>45</v>
      </c>
      <c r="C37" s="7"/>
      <c r="D37" s="232">
        <f>'Page 1'!N70</f>
        <v>0</v>
      </c>
      <c r="E37" s="233"/>
      <c r="F37" s="30"/>
      <c r="G37" s="11" t="s">
        <v>108</v>
      </c>
      <c r="H37" s="11"/>
      <c r="I37" s="11"/>
      <c r="J37" s="7"/>
      <c r="K37" s="7"/>
      <c r="L37" s="26"/>
      <c r="M37" s="218"/>
      <c r="N37" s="228"/>
      <c r="O37" s="74"/>
    </row>
    <row r="38" spans="1:15" ht="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26"/>
      <c r="M38" s="7"/>
      <c r="N38" s="8"/>
      <c r="O38" s="9"/>
    </row>
    <row r="39" spans="1:15" ht="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26"/>
      <c r="M39" s="7"/>
      <c r="N39" s="8"/>
      <c r="O39" s="9"/>
    </row>
    <row r="40" spans="1:15" ht="18">
      <c r="A40" s="23" t="s">
        <v>194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26"/>
      <c r="M40" s="7"/>
      <c r="N40" s="8"/>
      <c r="O40" s="9"/>
    </row>
    <row r="41" spans="1:15" ht="18">
      <c r="A41" s="23"/>
      <c r="B41" s="7"/>
      <c r="C41" s="7"/>
      <c r="D41" s="7"/>
      <c r="E41" s="7"/>
      <c r="F41" s="7"/>
      <c r="G41" s="7"/>
      <c r="H41" s="7"/>
      <c r="I41" s="7"/>
      <c r="J41" s="7"/>
      <c r="K41" s="7"/>
      <c r="L41" s="26"/>
      <c r="M41" s="7"/>
      <c r="N41" s="8"/>
      <c r="O41" s="9"/>
    </row>
    <row r="42" spans="1:15" ht="18">
      <c r="A42" s="23"/>
      <c r="B42" s="7"/>
      <c r="C42" s="7"/>
      <c r="D42" s="7"/>
      <c r="E42" s="7"/>
      <c r="F42" s="7"/>
      <c r="G42" s="7"/>
      <c r="H42" s="7"/>
      <c r="I42" s="7"/>
      <c r="J42" s="7"/>
      <c r="K42" s="7"/>
      <c r="L42" s="26"/>
      <c r="M42" s="7"/>
      <c r="N42" s="8"/>
      <c r="O42" s="9"/>
    </row>
    <row r="43" spans="1:15" ht="18">
      <c r="A43" s="7" t="s">
        <v>34</v>
      </c>
      <c r="B43" s="7" t="s">
        <v>164</v>
      </c>
      <c r="C43" s="7"/>
      <c r="D43" s="7"/>
      <c r="E43" s="7"/>
      <c r="F43" s="7"/>
      <c r="G43" s="7"/>
      <c r="H43" s="7"/>
      <c r="I43" s="7"/>
      <c r="J43" s="7"/>
      <c r="K43" s="7"/>
      <c r="L43" s="26"/>
      <c r="M43" s="9"/>
      <c r="N43" s="213"/>
      <c r="O43" s="9">
        <v>14</v>
      </c>
    </row>
    <row r="44" spans="1:15" ht="18">
      <c r="A44" s="7"/>
      <c r="B44" s="7" t="s">
        <v>165</v>
      </c>
      <c r="C44" s="7"/>
      <c r="D44" s="7"/>
      <c r="E44" s="7"/>
      <c r="F44" s="7"/>
      <c r="G44" s="7"/>
      <c r="H44" s="11"/>
      <c r="I44" s="11"/>
      <c r="J44" s="7"/>
      <c r="K44" s="7"/>
      <c r="L44" s="26"/>
      <c r="M44" s="9"/>
      <c r="N44" s="222"/>
      <c r="O44" s="9"/>
    </row>
    <row r="45" spans="1:15" ht="18">
      <c r="A45" s="7"/>
      <c r="B45" s="7" t="s">
        <v>166</v>
      </c>
      <c r="C45" s="7"/>
      <c r="D45" s="7"/>
      <c r="E45" s="7"/>
      <c r="F45" s="7"/>
      <c r="G45" s="7"/>
      <c r="H45" s="11"/>
      <c r="I45" s="16"/>
      <c r="J45" s="7"/>
      <c r="K45" s="7"/>
      <c r="L45" s="26"/>
      <c r="M45" s="9"/>
      <c r="N45" s="66"/>
      <c r="O45" s="9"/>
    </row>
    <row r="46" spans="1:15" ht="18">
      <c r="A46" s="7"/>
      <c r="B46" s="7" t="s">
        <v>163</v>
      </c>
      <c r="C46" s="7"/>
      <c r="D46" s="7"/>
      <c r="E46" s="7"/>
      <c r="F46" s="7"/>
      <c r="G46" s="7"/>
      <c r="H46" s="11"/>
      <c r="I46" s="11"/>
      <c r="J46" s="7"/>
      <c r="K46" s="7"/>
      <c r="L46" s="26"/>
      <c r="M46" s="9"/>
      <c r="N46" s="66"/>
      <c r="O46" s="9"/>
    </row>
    <row r="47" spans="1:15" ht="18">
      <c r="A47" s="7"/>
      <c r="B47" s="7"/>
      <c r="C47" s="7"/>
      <c r="D47" s="7"/>
      <c r="E47" s="7"/>
      <c r="F47" s="7"/>
      <c r="G47" s="7"/>
      <c r="H47" s="11"/>
      <c r="I47" s="11"/>
      <c r="J47" s="7"/>
      <c r="K47" s="7"/>
      <c r="L47" s="26"/>
      <c r="M47" s="9"/>
      <c r="N47" s="66"/>
      <c r="O47" s="9"/>
    </row>
    <row r="48" spans="1:15" ht="1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6"/>
      <c r="M48" s="9"/>
      <c r="N48" s="65"/>
      <c r="O48" s="9"/>
    </row>
    <row r="49" spans="1:15" ht="18">
      <c r="A49" s="7" t="s">
        <v>37</v>
      </c>
      <c r="B49" s="7" t="s">
        <v>204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217" t="s">
        <v>23</v>
      </c>
      <c r="N49" s="213"/>
      <c r="O49" s="9">
        <v>15</v>
      </c>
    </row>
    <row r="50" spans="1:15" ht="18">
      <c r="A50" s="7"/>
      <c r="B50" s="7" t="s">
        <v>24</v>
      </c>
      <c r="C50" s="7"/>
      <c r="D50" s="15"/>
      <c r="E50" s="7"/>
      <c r="F50" s="7"/>
      <c r="G50" s="7"/>
      <c r="H50" s="7"/>
      <c r="I50" s="7"/>
      <c r="J50" s="7"/>
      <c r="K50" s="7"/>
      <c r="L50" s="7"/>
      <c r="M50" s="218"/>
      <c r="N50" s="223"/>
      <c r="O50" s="9"/>
    </row>
    <row r="51" spans="1:15" ht="18">
      <c r="A51" s="7"/>
      <c r="B51" s="7" t="s">
        <v>205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9"/>
      <c r="N51" s="65"/>
      <c r="O51" s="9"/>
    </row>
    <row r="52" spans="1:15" ht="18">
      <c r="A52" s="7"/>
      <c r="B52" s="7" t="s">
        <v>206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9"/>
      <c r="N52" s="65"/>
      <c r="O52" s="9"/>
    </row>
    <row r="53" spans="1:15" ht="18">
      <c r="A53" s="7"/>
      <c r="B53" s="15" t="s">
        <v>238</v>
      </c>
      <c r="C53" s="15"/>
      <c r="D53" s="15"/>
      <c r="E53" s="15"/>
      <c r="F53" s="15"/>
      <c r="G53" s="15"/>
      <c r="H53" s="15"/>
      <c r="I53" s="15"/>
      <c r="J53" s="15"/>
      <c r="K53" s="15"/>
      <c r="L53" s="7"/>
      <c r="M53" s="9"/>
      <c r="N53" s="65"/>
      <c r="O53" s="9"/>
    </row>
    <row r="54" spans="1:15" ht="18">
      <c r="A54" s="7"/>
      <c r="B54" s="15" t="s">
        <v>239</v>
      </c>
      <c r="C54" s="15"/>
      <c r="D54" s="15"/>
      <c r="E54" s="15"/>
      <c r="F54" s="15"/>
      <c r="G54" s="15"/>
      <c r="H54" s="15"/>
      <c r="I54" s="15"/>
      <c r="J54" s="15"/>
      <c r="K54" s="15"/>
      <c r="L54" s="7"/>
      <c r="M54" s="9"/>
      <c r="N54" s="65"/>
      <c r="O54" s="9"/>
    </row>
    <row r="55" spans="1:15" ht="18">
      <c r="A55" s="7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26"/>
      <c r="M55" s="9"/>
      <c r="N55" s="65"/>
      <c r="O55" s="9"/>
    </row>
    <row r="56" spans="1:15" ht="18">
      <c r="A56" s="7" t="s">
        <v>25</v>
      </c>
      <c r="B56" s="7" t="s">
        <v>46</v>
      </c>
      <c r="C56" s="7"/>
      <c r="D56" s="7"/>
      <c r="E56" s="7"/>
      <c r="F56" s="7"/>
      <c r="G56" s="7"/>
      <c r="H56" s="7"/>
      <c r="I56" s="7"/>
      <c r="J56" s="7"/>
      <c r="K56" s="7"/>
      <c r="L56" s="26"/>
      <c r="M56" s="217" t="s">
        <v>23</v>
      </c>
      <c r="N56" s="213"/>
      <c r="O56" s="9">
        <v>16</v>
      </c>
    </row>
    <row r="57" spans="1:15" ht="18">
      <c r="A57" s="7"/>
      <c r="B57" s="15" t="s">
        <v>170</v>
      </c>
      <c r="C57" s="15"/>
      <c r="D57" s="15"/>
      <c r="E57" s="15"/>
      <c r="F57" s="15"/>
      <c r="G57" s="15"/>
      <c r="H57" s="15"/>
      <c r="I57" s="15"/>
      <c r="J57" s="15"/>
      <c r="K57" s="7"/>
      <c r="L57" s="26"/>
      <c r="M57" s="218"/>
      <c r="N57" s="223"/>
      <c r="O57" s="9"/>
    </row>
    <row r="58" spans="1:15" ht="18">
      <c r="A58" s="7"/>
      <c r="B58" s="7" t="s">
        <v>47</v>
      </c>
      <c r="C58" s="7"/>
      <c r="D58" s="7"/>
      <c r="E58" s="7"/>
      <c r="F58" s="7"/>
      <c r="G58" s="7"/>
      <c r="H58" s="7"/>
      <c r="I58" s="7"/>
      <c r="J58" s="7"/>
      <c r="K58" s="7"/>
      <c r="L58" s="26"/>
      <c r="M58" s="9"/>
      <c r="N58" s="65"/>
      <c r="O58" s="9"/>
    </row>
    <row r="59" spans="1:15" ht="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26"/>
      <c r="M59" s="9"/>
      <c r="N59" s="65"/>
      <c r="O59" s="9"/>
    </row>
    <row r="60" spans="1:15" ht="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26"/>
      <c r="M60" s="9"/>
      <c r="N60" s="65"/>
      <c r="O60" s="9"/>
    </row>
    <row r="61" spans="1:15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26"/>
      <c r="M61" s="9"/>
      <c r="N61" s="65"/>
      <c r="O61" s="9"/>
    </row>
    <row r="62" spans="1:15" ht="18">
      <c r="A62" s="7" t="s">
        <v>26</v>
      </c>
      <c r="B62" s="7" t="s">
        <v>48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217" t="s">
        <v>23</v>
      </c>
      <c r="N62" s="213"/>
      <c r="O62" s="9">
        <v>17</v>
      </c>
    </row>
    <row r="63" spans="1:15" ht="18">
      <c r="A63" s="7"/>
      <c r="B63" s="7" t="s">
        <v>49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218"/>
      <c r="N63" s="223"/>
      <c r="O63" s="9"/>
    </row>
    <row r="64" spans="1:15" ht="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9"/>
      <c r="N64" s="65"/>
      <c r="O64" s="9"/>
    </row>
    <row r="65" spans="1:15" ht="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9"/>
      <c r="N65" s="65"/>
      <c r="O65" s="9"/>
    </row>
    <row r="66" spans="1:15" ht="18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9"/>
      <c r="N66" s="65"/>
      <c r="O66" s="9"/>
    </row>
    <row r="67" spans="1:15" ht="18">
      <c r="A67" s="7" t="s">
        <v>41</v>
      </c>
      <c r="B67" s="7" t="s">
        <v>50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217" t="s">
        <v>23</v>
      </c>
      <c r="N67" s="213"/>
      <c r="O67" s="9">
        <v>18</v>
      </c>
    </row>
    <row r="68" spans="1:15" ht="18">
      <c r="A68" s="7"/>
      <c r="B68" s="7" t="s">
        <v>121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218"/>
      <c r="N68" s="223"/>
      <c r="O68" s="9"/>
    </row>
    <row r="69" spans="1:15" ht="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9"/>
      <c r="N69" s="84"/>
      <c r="O69" s="9"/>
    </row>
    <row r="70" spans="1:15" ht="18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9"/>
      <c r="N70" s="84"/>
      <c r="O70" s="9"/>
    </row>
    <row r="71" spans="1:15" ht="18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9"/>
      <c r="N71" s="84"/>
      <c r="O71" s="9"/>
    </row>
    <row r="72" spans="1:15" ht="18">
      <c r="A72" s="7" t="s">
        <v>110</v>
      </c>
      <c r="B72" s="7" t="s">
        <v>111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217" t="s">
        <v>23</v>
      </c>
      <c r="N72" s="213"/>
      <c r="O72" s="9">
        <v>19</v>
      </c>
    </row>
    <row r="73" spans="1:15" ht="18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218"/>
      <c r="N73" s="226"/>
      <c r="O73" s="9"/>
    </row>
    <row r="74" spans="1:15" ht="18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9"/>
      <c r="N74" s="65"/>
      <c r="O74" s="9"/>
    </row>
    <row r="75" spans="1:15" ht="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9"/>
      <c r="N75" s="65"/>
      <c r="O75" s="9"/>
    </row>
    <row r="76" spans="1:15" ht="18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9"/>
      <c r="N76" s="65"/>
      <c r="O76" s="9"/>
    </row>
    <row r="77" spans="1:15" ht="18">
      <c r="A77" s="6" t="s">
        <v>126</v>
      </c>
      <c r="B77" s="10"/>
      <c r="C77" s="10"/>
      <c r="D77" s="7"/>
      <c r="E77" s="11"/>
      <c r="F77" s="11"/>
      <c r="G77" s="11"/>
      <c r="H77" s="11"/>
      <c r="I77" s="11"/>
      <c r="J77" s="7"/>
      <c r="K77" s="7"/>
      <c r="L77" s="7"/>
      <c r="M77" s="217" t="s">
        <v>32</v>
      </c>
      <c r="N77" s="224">
        <f>+N43+N49+N56+N62+N67+N72</f>
        <v>0</v>
      </c>
      <c r="O77" s="9">
        <v>20</v>
      </c>
    </row>
    <row r="78" spans="1:15" ht="18">
      <c r="A78" s="6"/>
      <c r="B78" s="10"/>
      <c r="C78" s="10"/>
      <c r="D78" s="7"/>
      <c r="E78" s="11"/>
      <c r="F78" s="11"/>
      <c r="G78" s="11"/>
      <c r="H78" s="11"/>
      <c r="I78" s="11"/>
      <c r="J78" s="7"/>
      <c r="K78" s="7"/>
      <c r="L78" s="7"/>
      <c r="M78" s="218"/>
      <c r="N78" s="225"/>
      <c r="O78" s="9"/>
    </row>
    <row r="79" spans="1:15" ht="18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204" t="s">
        <v>112</v>
      </c>
      <c r="O79" s="204"/>
    </row>
  </sheetData>
  <customSheetViews>
    <customSheetView guid="{AB6A63C1-BDE3-47A3-9B96-496530CE4AA6}" scale="70" fitToPage="1" showRuler="0" topLeftCell="A23">
      <selection activeCell="J68" sqref="J68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  <customSheetView guid="{EA1FBEA0-7F2A-4951-9E41-5AAD4704B92C}" showPageBreaks="1" fitToPage="1" showRuler="0" topLeftCell="A18">
      <selection activeCell="K49" sqref="K49"/>
      <pageMargins left="0.74803149606299213" right="0.74803149606299213" top="0.98425196850393704" bottom="0.98425196850393704" header="0.51181102362204722" footer="0.51181102362204722"/>
      <pageSetup paperSize="9" scale="49" orientation="portrait" r:id="rId2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  <customSheetView guid="{2CA51737-B04D-4549-8843-F34004D6A8C7}" fitToPage="1" topLeftCell="A71">
      <selection activeCell="K49" sqref="K49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&amp;L&amp;8Practitioner Services is a division of the Common Services Agency,
commonly known as NHS National Services Scotland&amp;CPage 2&amp;RGMSSUP003XLS v8 (09-2013)</oddFooter>
      </headerFooter>
    </customSheetView>
    <customSheetView guid="{8702AA05-D38F-4556-B374-C1DE209BABF6}" fitToPage="1" showRuler="0" topLeftCell="A50">
      <selection activeCell="C66" sqref="C66"/>
      <pageMargins left="0.74803149606299213" right="0.74803149606299213" top="0.98425196850393704" bottom="0.98425196850393704" header="0.51181102362204722" footer="0.51181102362204722"/>
      <pageSetup paperSize="9" scale="49" orientation="portrait" r:id="rId4"/>
      <headerFooter alignWithMargins="0">
        <oddFooter>&amp;CPage 2&amp;RPSDSUP003XLS (11-2007)</oddFooter>
      </headerFooter>
    </customSheetView>
    <customSheetView guid="{25BDAE8F-228C-4E11-BEB4-0E39F1F5A079}" fitToPage="1" showRuler="0">
      <selection activeCell="K49" sqref="K49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2&amp;RGMSSUP003XLS v7 (10-2012)</oddFooter>
      </headerFooter>
    </customSheetView>
    <customSheetView guid="{BDCAAF4D-82A8-4194-B60B-B185F13F6DDD}" scale="70" fitToPage="1" showRuler="0" topLeftCell="A23">
      <selection activeCell="J68" sqref="J68"/>
      <pageMargins left="0.74803149606299213" right="0.74803149606299213" top="0.98425196850393704" bottom="0.98425196850393704" header="0.51181102362204722" footer="0.51181102362204722"/>
      <pageSetup paperSize="9" scale="49" orientation="portrait" r:id="rId6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</customSheetViews>
  <mergeCells count="30">
    <mergeCell ref="M9:M10"/>
    <mergeCell ref="M49:M50"/>
    <mergeCell ref="M56:M57"/>
    <mergeCell ref="M62:M63"/>
    <mergeCell ref="M29:M30"/>
    <mergeCell ref="M24:M25"/>
    <mergeCell ref="N4:N5"/>
    <mergeCell ref="N9:N10"/>
    <mergeCell ref="N14:N15"/>
    <mergeCell ref="N19:N20"/>
    <mergeCell ref="N24:N25"/>
    <mergeCell ref="D36:E36"/>
    <mergeCell ref="D37:E37"/>
    <mergeCell ref="M36:M37"/>
    <mergeCell ref="M14:M15"/>
    <mergeCell ref="M72:M73"/>
    <mergeCell ref="M67:M68"/>
    <mergeCell ref="M77:M78"/>
    <mergeCell ref="M19:M20"/>
    <mergeCell ref="N79:O79"/>
    <mergeCell ref="N49:N50"/>
    <mergeCell ref="N56:N57"/>
    <mergeCell ref="N62:N63"/>
    <mergeCell ref="N67:N68"/>
    <mergeCell ref="N77:N78"/>
    <mergeCell ref="N72:N73"/>
    <mergeCell ref="N36:N37"/>
    <mergeCell ref="N43:N44"/>
    <mergeCell ref="N31:O31"/>
    <mergeCell ref="N29:N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0" orientation="portrait" r:id="rId7"/>
  <headerFooter alignWithMargins="0">
    <oddFooter>&amp;CPage 2&amp;RGM-CF-SF006 v8 (02-2023)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3"/>
  <sheetViews>
    <sheetView showRuler="0" topLeftCell="A48" zoomScale="70" zoomScaleNormal="70" workbookViewId="0">
      <selection activeCell="K28" sqref="K28"/>
    </sheetView>
  </sheetViews>
  <sheetFormatPr defaultRowHeight="12.75"/>
  <cols>
    <col min="6" max="6" width="11.85546875" customWidth="1"/>
    <col min="7" max="7" width="13.42578125" customWidth="1"/>
    <col min="14" max="14" width="29.7109375" customWidth="1"/>
  </cols>
  <sheetData>
    <row r="1" spans="1:16" ht="18">
      <c r="A1" s="23" t="s">
        <v>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9"/>
      <c r="O1" s="13" t="s">
        <v>17</v>
      </c>
      <c r="P1" s="7"/>
    </row>
    <row r="2" spans="1:16" ht="18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24"/>
      <c r="O2" s="31"/>
      <c r="P2" s="7"/>
    </row>
    <row r="3" spans="1:16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9"/>
      <c r="N3" s="24"/>
      <c r="O3" s="9"/>
      <c r="P3" s="7"/>
    </row>
    <row r="4" spans="1:16" ht="18">
      <c r="A4" s="7" t="s">
        <v>52</v>
      </c>
      <c r="B4" s="7"/>
      <c r="C4" s="7"/>
      <c r="D4" s="7"/>
      <c r="E4" s="7"/>
      <c r="F4" s="7"/>
      <c r="G4" s="7"/>
      <c r="H4" s="6" t="s">
        <v>53</v>
      </c>
      <c r="I4" s="6"/>
      <c r="J4" s="7"/>
      <c r="K4" s="7"/>
      <c r="L4" s="7"/>
      <c r="M4" s="9"/>
      <c r="N4" s="224">
        <f>'Page 1'!N47-'Page 2'!N43</f>
        <v>0</v>
      </c>
      <c r="O4" s="9">
        <v>21</v>
      </c>
      <c r="P4" s="7"/>
    </row>
    <row r="5" spans="1:16" ht="18">
      <c r="A5" s="7"/>
      <c r="B5" s="7"/>
      <c r="C5" s="7"/>
      <c r="D5" s="7"/>
      <c r="E5" s="7"/>
      <c r="F5" s="7"/>
      <c r="G5" s="7"/>
      <c r="H5" s="6"/>
      <c r="I5" s="6"/>
      <c r="J5" s="7"/>
      <c r="K5" s="7"/>
      <c r="L5" s="7"/>
      <c r="M5" s="9"/>
      <c r="N5" s="245"/>
      <c r="O5" s="9"/>
      <c r="P5" s="7"/>
    </row>
    <row r="6" spans="1:16" ht="18">
      <c r="A6" s="7"/>
      <c r="B6" s="7"/>
      <c r="C6" s="7"/>
      <c r="D6" s="7"/>
      <c r="E6" s="7"/>
      <c r="F6" s="7"/>
      <c r="G6" s="7"/>
      <c r="H6" s="6"/>
      <c r="I6" s="6"/>
      <c r="J6" s="7"/>
      <c r="K6" s="7"/>
      <c r="L6" s="7"/>
      <c r="M6" s="9"/>
      <c r="N6" s="67"/>
      <c r="O6" s="9"/>
      <c r="P6" s="7"/>
    </row>
    <row r="7" spans="1:16" ht="18">
      <c r="A7" s="7" t="s">
        <v>54</v>
      </c>
      <c r="B7" s="7"/>
      <c r="C7" s="7"/>
      <c r="D7" s="7"/>
      <c r="E7" s="7"/>
      <c r="F7" s="7"/>
      <c r="G7" s="7"/>
      <c r="H7" s="6" t="s">
        <v>55</v>
      </c>
      <c r="I7" s="6"/>
      <c r="J7" s="7"/>
      <c r="K7" s="7"/>
      <c r="L7" s="7"/>
      <c r="M7" s="217" t="s">
        <v>23</v>
      </c>
      <c r="N7" s="224">
        <f>'Page 1'!N52-'Page 2'!N49</f>
        <v>0</v>
      </c>
      <c r="O7" s="9">
        <v>22</v>
      </c>
      <c r="P7" s="7"/>
    </row>
    <row r="8" spans="1:16" ht="18">
      <c r="A8" s="7"/>
      <c r="B8" s="7"/>
      <c r="C8" s="7"/>
      <c r="D8" s="7"/>
      <c r="E8" s="7"/>
      <c r="F8" s="7"/>
      <c r="G8" s="7"/>
      <c r="H8" s="6"/>
      <c r="I8" s="6"/>
      <c r="J8" s="7"/>
      <c r="K8" s="7"/>
      <c r="L8" s="7"/>
      <c r="M8" s="218"/>
      <c r="N8" s="225"/>
      <c r="O8" s="9"/>
      <c r="P8" s="7"/>
    </row>
    <row r="9" spans="1:16" ht="18">
      <c r="A9" s="7"/>
      <c r="B9" s="7"/>
      <c r="C9" s="7"/>
      <c r="D9" s="7"/>
      <c r="E9" s="7"/>
      <c r="F9" s="7"/>
      <c r="G9" s="7"/>
      <c r="H9" s="6"/>
      <c r="I9" s="6"/>
      <c r="J9" s="7"/>
      <c r="K9" s="7"/>
      <c r="L9" s="7"/>
      <c r="M9" s="9"/>
      <c r="N9" s="67"/>
      <c r="O9" s="9"/>
      <c r="P9" s="7"/>
    </row>
    <row r="10" spans="1:16" ht="18">
      <c r="A10" s="7" t="s">
        <v>187</v>
      </c>
      <c r="B10" s="7"/>
      <c r="C10" s="15"/>
      <c r="D10" s="15"/>
      <c r="E10" s="15"/>
      <c r="F10" s="15"/>
      <c r="G10" s="7"/>
      <c r="H10" s="6" t="s">
        <v>56</v>
      </c>
      <c r="I10" s="6"/>
      <c r="J10" s="7"/>
      <c r="K10" s="7"/>
      <c r="L10" s="7"/>
      <c r="M10" s="217" t="s">
        <v>23</v>
      </c>
      <c r="N10" s="224">
        <f>'Page 1'!N58-'Page 2'!N56</f>
        <v>0</v>
      </c>
      <c r="O10" s="9">
        <v>23</v>
      </c>
      <c r="P10" s="7"/>
    </row>
    <row r="11" spans="1:16" ht="18">
      <c r="A11" s="7"/>
      <c r="B11" s="7"/>
      <c r="C11" s="7"/>
      <c r="D11" s="7"/>
      <c r="E11" s="7"/>
      <c r="F11" s="7"/>
      <c r="G11" s="7"/>
      <c r="H11" s="6"/>
      <c r="I11" s="6"/>
      <c r="J11" s="7"/>
      <c r="K11" s="7"/>
      <c r="L11" s="7"/>
      <c r="M11" s="218"/>
      <c r="N11" s="225"/>
      <c r="O11" s="9"/>
      <c r="P11" s="7"/>
    </row>
    <row r="12" spans="1:16" ht="18">
      <c r="A12" s="7"/>
      <c r="B12" s="7"/>
      <c r="C12" s="7"/>
      <c r="D12" s="7"/>
      <c r="E12" s="7"/>
      <c r="F12" s="7"/>
      <c r="G12" s="7"/>
      <c r="H12" s="6"/>
      <c r="I12" s="6"/>
      <c r="J12" s="7"/>
      <c r="K12" s="7"/>
      <c r="L12" s="7"/>
      <c r="M12" s="9"/>
      <c r="N12" s="67"/>
      <c r="O12" s="9"/>
      <c r="P12" s="7"/>
    </row>
    <row r="13" spans="1:16" ht="18">
      <c r="A13" s="7" t="s">
        <v>57</v>
      </c>
      <c r="B13" s="7"/>
      <c r="C13" s="7"/>
      <c r="D13" s="7"/>
      <c r="E13" s="7"/>
      <c r="F13" s="7"/>
      <c r="G13" s="7"/>
      <c r="H13" s="6" t="s">
        <v>58</v>
      </c>
      <c r="I13" s="6"/>
      <c r="J13" s="6"/>
      <c r="K13" s="6"/>
      <c r="L13" s="6"/>
      <c r="M13" s="217" t="s">
        <v>23</v>
      </c>
      <c r="N13" s="224">
        <f>'Page 1'!N62-'Page 2'!N62</f>
        <v>0</v>
      </c>
      <c r="O13" s="9">
        <v>24</v>
      </c>
      <c r="P13" s="7"/>
    </row>
    <row r="14" spans="1:16" ht="18">
      <c r="A14" s="7"/>
      <c r="B14" s="7"/>
      <c r="C14" s="7"/>
      <c r="D14" s="7"/>
      <c r="E14" s="7"/>
      <c r="F14" s="7"/>
      <c r="G14" s="7"/>
      <c r="H14" s="6"/>
      <c r="I14" s="6"/>
      <c r="J14" s="6"/>
      <c r="K14" s="6"/>
      <c r="L14" s="6"/>
      <c r="M14" s="218"/>
      <c r="N14" s="225"/>
      <c r="O14" s="9"/>
      <c r="P14" s="7"/>
    </row>
    <row r="15" spans="1:16" ht="18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9"/>
      <c r="N15" s="67"/>
      <c r="O15" s="9"/>
      <c r="P15" s="7"/>
    </row>
    <row r="16" spans="1:16" ht="18">
      <c r="A16" s="7" t="s">
        <v>127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224">
        <f>SUM(N4:N13)</f>
        <v>0</v>
      </c>
      <c r="O16" s="9">
        <v>25</v>
      </c>
      <c r="P16" s="7"/>
    </row>
    <row r="17" spans="1:16" ht="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225"/>
      <c r="O17" s="9"/>
      <c r="P17" s="7"/>
    </row>
    <row r="18" spans="1:16" ht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67"/>
      <c r="O18" s="9"/>
      <c r="P18" s="7"/>
    </row>
    <row r="19" spans="1:16" ht="18">
      <c r="A19" s="7" t="s">
        <v>59</v>
      </c>
      <c r="B19" s="7" t="s">
        <v>65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217" t="s">
        <v>30</v>
      </c>
      <c r="N19" s="224">
        <f>'Page 2'!N67</f>
        <v>0</v>
      </c>
      <c r="O19" s="9">
        <v>26</v>
      </c>
      <c r="P19" s="7"/>
    </row>
    <row r="20" spans="1:16" ht="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218"/>
      <c r="N20" s="225"/>
      <c r="O20" s="9"/>
      <c r="P20" s="7"/>
    </row>
    <row r="21" spans="1:16" ht="18">
      <c r="A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4"/>
      <c r="O21" s="9"/>
      <c r="P21" s="7"/>
    </row>
    <row r="22" spans="1:16" ht="18">
      <c r="A22" s="7" t="s">
        <v>60</v>
      </c>
      <c r="B22" s="7" t="s">
        <v>123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217" t="s">
        <v>30</v>
      </c>
      <c r="N22" s="224">
        <f>'Page 2'!N72</f>
        <v>0</v>
      </c>
      <c r="O22" s="9">
        <v>27</v>
      </c>
      <c r="P22" s="7"/>
    </row>
    <row r="23" spans="1:16" ht="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18"/>
      <c r="N23" s="225"/>
      <c r="O23" s="9"/>
      <c r="P23" s="7"/>
    </row>
    <row r="24" spans="1:16" ht="1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02"/>
      <c r="N24" s="67"/>
      <c r="O24" s="9"/>
      <c r="P24" s="7"/>
    </row>
    <row r="25" spans="1:16" ht="18">
      <c r="A25" s="7" t="s">
        <v>60</v>
      </c>
      <c r="B25" s="7" t="s">
        <v>172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26" t="s">
        <v>30</v>
      </c>
      <c r="N25" s="213"/>
      <c r="O25" s="9">
        <v>28</v>
      </c>
      <c r="P25" s="7"/>
    </row>
    <row r="26" spans="1:16" ht="18">
      <c r="A26" s="7"/>
      <c r="B26" s="7" t="s">
        <v>190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102"/>
      <c r="N26" s="223"/>
      <c r="O26" s="9"/>
      <c r="P26" s="7"/>
    </row>
    <row r="27" spans="1:16" ht="18">
      <c r="A27" s="7"/>
      <c r="B27" s="7" t="s">
        <v>188</v>
      </c>
      <c r="C27" s="7"/>
      <c r="D27" s="7"/>
      <c r="E27" s="7"/>
      <c r="F27" s="7"/>
      <c r="G27" s="7"/>
      <c r="H27" s="7"/>
      <c r="I27" s="7"/>
      <c r="J27" s="7"/>
      <c r="K27" s="7"/>
      <c r="L27" s="26"/>
      <c r="M27" s="9"/>
      <c r="N27" s="67"/>
      <c r="O27" s="9"/>
      <c r="P27" s="7"/>
    </row>
    <row r="28" spans="1:16" ht="18">
      <c r="A28" s="7" t="s">
        <v>60</v>
      </c>
      <c r="B28" s="7" t="s">
        <v>193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26" t="s">
        <v>30</v>
      </c>
      <c r="N28" s="213"/>
      <c r="O28" s="9" t="s">
        <v>171</v>
      </c>
      <c r="P28" s="7"/>
    </row>
    <row r="29" spans="1:16" ht="18">
      <c r="A29" s="7"/>
      <c r="B29" s="7" t="s">
        <v>192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26"/>
      <c r="N29" s="223"/>
      <c r="O29" s="9"/>
      <c r="P29" s="7"/>
    </row>
    <row r="30" spans="1:16" ht="18">
      <c r="A30" s="7"/>
      <c r="B30" s="7" t="s">
        <v>189</v>
      </c>
      <c r="C30" s="7"/>
      <c r="D30" s="7"/>
      <c r="E30" s="7"/>
      <c r="F30" s="7"/>
      <c r="G30" s="7"/>
      <c r="H30" s="7"/>
      <c r="I30" s="7"/>
      <c r="J30" s="7"/>
      <c r="K30" s="7"/>
      <c r="L30" s="26"/>
      <c r="M30" s="9"/>
      <c r="N30" s="65"/>
      <c r="O30" s="9"/>
      <c r="P30" s="7"/>
    </row>
    <row r="31" spans="1:16" ht="18">
      <c r="A31" s="7" t="s">
        <v>61</v>
      </c>
      <c r="B31" s="7" t="s">
        <v>115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217" t="s">
        <v>30</v>
      </c>
      <c r="N31" s="224">
        <f>'Page 2'!N29</f>
        <v>0</v>
      </c>
      <c r="O31" s="9">
        <v>29</v>
      </c>
      <c r="P31" s="7"/>
    </row>
    <row r="32" spans="1:16" ht="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218"/>
      <c r="N32" s="225"/>
      <c r="O32" s="9"/>
      <c r="P32" s="7"/>
    </row>
    <row r="33" spans="1:16" ht="1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26"/>
      <c r="N33" s="84"/>
      <c r="O33" s="9"/>
      <c r="P33" s="7"/>
    </row>
    <row r="34" spans="1:16" ht="18">
      <c r="A34" s="7" t="s">
        <v>92</v>
      </c>
      <c r="B34" s="7" t="s">
        <v>132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217" t="s">
        <v>23</v>
      </c>
      <c r="N34" s="213"/>
      <c r="O34" s="9">
        <v>30</v>
      </c>
      <c r="P34" s="7"/>
    </row>
    <row r="35" spans="1:16" ht="18">
      <c r="A35" s="7"/>
      <c r="B35" s="7" t="s">
        <v>117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218"/>
      <c r="N35" s="226"/>
      <c r="O35" s="9"/>
      <c r="P35" s="7"/>
    </row>
    <row r="36" spans="1:16" ht="1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26"/>
      <c r="M36" s="9"/>
      <c r="N36" s="65"/>
      <c r="O36" s="9"/>
      <c r="P36" s="7"/>
    </row>
    <row r="37" spans="1:16" ht="18">
      <c r="A37" s="7" t="s">
        <v>62</v>
      </c>
      <c r="B37" s="7" t="s">
        <v>134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217" t="s">
        <v>23</v>
      </c>
      <c r="N37" s="224" t="e">
        <f>IF(L40="BLANK", 'Page 4'!O41, 'Page 4'!O69)</f>
        <v>#DIV/0!</v>
      </c>
      <c r="O37" s="9">
        <v>31</v>
      </c>
      <c r="P37" s="7"/>
    </row>
    <row r="38" spans="1:16" ht="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218"/>
      <c r="N38" s="225"/>
      <c r="O38" s="9"/>
      <c r="P38" s="7"/>
    </row>
    <row r="39" spans="1:16" ht="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26"/>
      <c r="M39" s="9"/>
      <c r="N39" s="65"/>
      <c r="O39" s="9"/>
      <c r="P39" s="7"/>
    </row>
    <row r="40" spans="1:16" ht="18.75">
      <c r="A40" s="32" t="s">
        <v>63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246"/>
      <c r="M40" s="247"/>
      <c r="N40" s="89">
        <v>32</v>
      </c>
      <c r="P40" s="7"/>
    </row>
    <row r="41" spans="1:16" ht="18.75">
      <c r="A41" s="32" t="s">
        <v>161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248"/>
      <c r="M41" s="249"/>
      <c r="N41" s="88"/>
      <c r="O41" s="9"/>
      <c r="P41" s="7"/>
    </row>
    <row r="42" spans="1:16" ht="18">
      <c r="A42" s="141" t="s">
        <v>234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26"/>
      <c r="M42" s="9"/>
      <c r="N42" s="65"/>
      <c r="O42" s="9"/>
      <c r="P42" s="7"/>
    </row>
    <row r="43" spans="1:16" ht="18.75" hidden="1">
      <c r="A43" s="33" t="s">
        <v>156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26"/>
      <c r="M43" s="9"/>
      <c r="N43" s="65"/>
      <c r="O43" s="9"/>
      <c r="P43" s="7"/>
    </row>
    <row r="44" spans="1:16" ht="18.75" hidden="1">
      <c r="A44" s="33" t="s">
        <v>64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26"/>
      <c r="M44" s="9"/>
      <c r="N44" s="65"/>
      <c r="O44" s="9"/>
      <c r="P44" s="7"/>
    </row>
    <row r="45" spans="1:16" ht="18.75" hidden="1">
      <c r="A45" s="33" t="s">
        <v>148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26"/>
      <c r="M45" s="9"/>
      <c r="N45" s="65"/>
      <c r="O45" s="9"/>
      <c r="P45" s="7"/>
    </row>
    <row r="46" spans="1:16" ht="18.75" hidden="1">
      <c r="A46" s="33" t="s">
        <v>149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26"/>
      <c r="M46" s="9"/>
      <c r="N46" s="65"/>
      <c r="O46" s="9"/>
      <c r="P46" s="7"/>
    </row>
    <row r="47" spans="1:16" ht="18.75" hidden="1">
      <c r="A47" s="33" t="s">
        <v>150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26"/>
      <c r="M47" s="9"/>
      <c r="N47" s="65"/>
      <c r="O47" s="9"/>
      <c r="P47" s="7"/>
    </row>
    <row r="48" spans="1:16" ht="18.75">
      <c r="A48" s="9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4"/>
      <c r="M48" s="217" t="s">
        <v>32</v>
      </c>
      <c r="N48" s="224" t="e">
        <f>N16-N19-N22-N25-N28-N31+N34+N37</f>
        <v>#DIV/0!</v>
      </c>
      <c r="O48" s="9">
        <v>33</v>
      </c>
      <c r="P48" s="7"/>
    </row>
    <row r="49" spans="1:16" ht="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26"/>
      <c r="M49" s="218"/>
      <c r="N49" s="225"/>
      <c r="O49" s="9"/>
      <c r="P49" s="7"/>
    </row>
    <row r="50" spans="1:16" ht="18">
      <c r="A50" s="6"/>
      <c r="B50" s="10"/>
      <c r="C50" s="7"/>
      <c r="D50" s="7"/>
      <c r="E50" s="7"/>
      <c r="F50" s="7"/>
      <c r="G50" s="7"/>
      <c r="H50" s="7"/>
      <c r="I50" s="7"/>
      <c r="J50" s="7"/>
      <c r="K50" s="7"/>
      <c r="L50" s="7"/>
      <c r="M50" s="26"/>
      <c r="N50" s="67"/>
      <c r="O50" s="9"/>
      <c r="P50" s="7"/>
    </row>
    <row r="51" spans="1:16" ht="18">
      <c r="A51" s="7" t="s">
        <v>66</v>
      </c>
      <c r="B51" s="7" t="s">
        <v>67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217" t="s">
        <v>30</v>
      </c>
      <c r="N51" s="213"/>
      <c r="O51" s="9">
        <v>34</v>
      </c>
      <c r="P51" s="7"/>
    </row>
    <row r="52" spans="1:16" ht="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218"/>
      <c r="N52" s="223"/>
      <c r="O52" s="9"/>
      <c r="P52" s="7"/>
    </row>
    <row r="53" spans="1:16" ht="18">
      <c r="A53" s="6"/>
      <c r="B53" s="10"/>
      <c r="C53" s="7"/>
      <c r="D53" s="7"/>
      <c r="E53" s="7"/>
      <c r="F53" s="7"/>
      <c r="G53" s="7"/>
      <c r="H53" s="7"/>
      <c r="I53" s="7"/>
      <c r="J53" s="7"/>
      <c r="K53" s="7"/>
      <c r="L53" s="7"/>
      <c r="M53" s="26"/>
      <c r="N53" s="67"/>
      <c r="O53" s="9"/>
      <c r="P53" s="7"/>
    </row>
    <row r="54" spans="1:16" ht="18">
      <c r="A54" s="6"/>
      <c r="B54" s="10"/>
      <c r="C54" s="7"/>
      <c r="D54" s="7"/>
      <c r="E54" s="7"/>
      <c r="F54" s="7"/>
      <c r="G54" s="7"/>
      <c r="H54" s="7"/>
      <c r="I54" s="7"/>
      <c r="J54" s="7"/>
      <c r="K54" s="7"/>
      <c r="L54" s="7"/>
      <c r="M54" s="217" t="s">
        <v>32</v>
      </c>
      <c r="N54" s="224" t="e">
        <f>N48-N51</f>
        <v>#DIV/0!</v>
      </c>
      <c r="O54" s="9">
        <v>35</v>
      </c>
      <c r="P54" s="7"/>
    </row>
    <row r="55" spans="1:16" ht="18">
      <c r="A55" s="6"/>
      <c r="B55" s="10"/>
      <c r="C55" s="7"/>
      <c r="D55" s="7"/>
      <c r="E55" s="7"/>
      <c r="F55" s="7"/>
      <c r="G55" s="7"/>
      <c r="H55" s="7"/>
      <c r="I55" s="7"/>
      <c r="J55" s="7"/>
      <c r="K55" s="14"/>
      <c r="L55" s="1"/>
      <c r="M55" s="218"/>
      <c r="N55" s="225"/>
      <c r="O55" s="13"/>
      <c r="P55" s="7"/>
    </row>
    <row r="56" spans="1:16" ht="18">
      <c r="B56" s="7"/>
      <c r="C56" s="7"/>
      <c r="D56" s="7"/>
      <c r="E56" s="7"/>
      <c r="F56" s="7"/>
      <c r="G56" s="7"/>
      <c r="H56" s="7"/>
      <c r="I56" s="30"/>
      <c r="K56" s="91"/>
      <c r="L56" s="1"/>
      <c r="M56" s="7"/>
      <c r="N56" s="65"/>
      <c r="O56" s="13"/>
      <c r="P56" s="7"/>
    </row>
    <row r="57" spans="1:16" ht="18">
      <c r="A57" s="250" t="s">
        <v>151</v>
      </c>
      <c r="B57" s="251"/>
      <c r="C57" s="251"/>
      <c r="D57" s="7"/>
      <c r="E57" s="7"/>
      <c r="F57" s="7"/>
      <c r="G57" s="256" t="e">
        <f>+N54</f>
        <v>#DIV/0!</v>
      </c>
      <c r="H57" s="257"/>
      <c r="I57" s="7"/>
      <c r="J57" s="254" t="s">
        <v>68</v>
      </c>
      <c r="K57" s="58">
        <v>100</v>
      </c>
      <c r="L57" s="26"/>
      <c r="M57" s="217" t="s">
        <v>32</v>
      </c>
      <c r="N57" s="128" t="e">
        <f>+G57*(K57/K58)</f>
        <v>#DIV/0!</v>
      </c>
      <c r="O57" s="9">
        <v>36</v>
      </c>
      <c r="P57" s="7"/>
    </row>
    <row r="58" spans="1:16" ht="18">
      <c r="A58" s="251"/>
      <c r="B58" s="251"/>
      <c r="C58" s="251"/>
      <c r="D58" s="7"/>
      <c r="E58" s="7"/>
      <c r="F58" s="7"/>
      <c r="G58" s="258"/>
      <c r="H58" s="259"/>
      <c r="I58" s="7"/>
      <c r="J58" s="255"/>
      <c r="K58" s="112">
        <v>120.9</v>
      </c>
      <c r="L58" s="26"/>
      <c r="M58" s="218"/>
      <c r="N58" s="129"/>
      <c r="O58" s="9"/>
      <c r="P58" s="7"/>
    </row>
    <row r="59" spans="1:16" ht="18">
      <c r="A59" s="10"/>
      <c r="B59" s="10"/>
      <c r="C59" s="7"/>
      <c r="D59" s="7"/>
      <c r="E59" s="7"/>
      <c r="F59" s="7"/>
      <c r="G59" s="7"/>
      <c r="H59" s="7"/>
      <c r="I59" s="7"/>
      <c r="J59" s="7"/>
      <c r="K59" s="7"/>
      <c r="L59" s="26"/>
      <c r="M59" s="26"/>
      <c r="N59" s="67"/>
      <c r="O59" s="9"/>
      <c r="P59" s="7"/>
    </row>
    <row r="60" spans="1:16" ht="18">
      <c r="A60" s="7" t="s">
        <v>69</v>
      </c>
      <c r="B60" s="7" t="s">
        <v>133</v>
      </c>
      <c r="C60" s="7"/>
      <c r="D60" s="7"/>
      <c r="E60" s="7"/>
      <c r="F60" s="7"/>
      <c r="G60" s="7"/>
      <c r="H60" s="7"/>
      <c r="I60" s="7"/>
      <c r="J60" s="7"/>
      <c r="K60" s="7"/>
      <c r="L60" s="26"/>
      <c r="M60" s="217" t="s">
        <v>23</v>
      </c>
      <c r="N60" s="224">
        <f>N51</f>
        <v>0</v>
      </c>
      <c r="O60" s="9">
        <v>37</v>
      </c>
      <c r="P60" s="7"/>
    </row>
    <row r="61" spans="1:16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218"/>
      <c r="N61" s="225"/>
      <c r="O61" s="9"/>
      <c r="P61" s="7"/>
    </row>
    <row r="62" spans="1:16" ht="18">
      <c r="A62" s="10"/>
      <c r="B62" s="10"/>
      <c r="C62" s="7"/>
      <c r="D62" s="7"/>
      <c r="E62" s="7"/>
      <c r="F62" s="7"/>
      <c r="G62" s="7"/>
      <c r="H62" s="7"/>
      <c r="I62" s="7"/>
      <c r="J62" s="7"/>
      <c r="K62" s="7"/>
      <c r="L62" s="26"/>
      <c r="M62" s="26"/>
      <c r="N62" s="67"/>
      <c r="O62" s="9"/>
      <c r="P62" s="7"/>
    </row>
    <row r="63" spans="1:16" ht="18">
      <c r="A63" s="23"/>
      <c r="B63" s="6"/>
      <c r="C63" s="7"/>
      <c r="D63" s="7"/>
      <c r="E63" s="7"/>
      <c r="F63" s="7"/>
      <c r="G63" s="7"/>
      <c r="H63" s="7"/>
      <c r="I63" s="7"/>
      <c r="J63" s="7"/>
      <c r="K63" s="7"/>
      <c r="L63" s="26"/>
      <c r="M63" s="217" t="s">
        <v>32</v>
      </c>
      <c r="N63" s="224" t="e">
        <f>+N57+N60</f>
        <v>#DIV/0!</v>
      </c>
      <c r="O63" s="9">
        <v>38</v>
      </c>
      <c r="P63" s="7"/>
    </row>
    <row r="64" spans="1:16" ht="18">
      <c r="A64" s="10"/>
      <c r="B64" s="10"/>
      <c r="C64" s="7"/>
      <c r="D64" s="7"/>
      <c r="E64" s="7"/>
      <c r="F64" s="7"/>
      <c r="G64" s="7"/>
      <c r="H64" s="7"/>
      <c r="I64" s="7"/>
      <c r="J64" s="7"/>
      <c r="K64" s="7"/>
      <c r="L64" s="26"/>
      <c r="M64" s="218"/>
      <c r="N64" s="225"/>
      <c r="O64" s="9"/>
      <c r="P64" s="7"/>
    </row>
    <row r="65" spans="1:16" ht="18">
      <c r="A65" s="7" t="s">
        <v>70</v>
      </c>
      <c r="B65" s="7" t="s">
        <v>71</v>
      </c>
      <c r="C65" s="7"/>
      <c r="D65" s="7"/>
      <c r="E65" s="7"/>
      <c r="F65" s="7"/>
      <c r="G65" s="69"/>
      <c r="H65" s="235"/>
      <c r="I65" s="236"/>
      <c r="J65" s="34" t="s">
        <v>77</v>
      </c>
      <c r="K65" s="9"/>
      <c r="L65" s="26"/>
      <c r="M65" s="26"/>
      <c r="N65" s="67"/>
      <c r="O65" s="9"/>
      <c r="P65" s="7"/>
    </row>
    <row r="66" spans="1:16" ht="18">
      <c r="A66" s="7"/>
      <c r="B66" s="7"/>
      <c r="C66" s="7"/>
      <c r="D66" s="7"/>
      <c r="E66" s="7"/>
      <c r="F66" s="7"/>
      <c r="G66" s="69"/>
      <c r="H66" s="69"/>
      <c r="I66" s="34"/>
      <c r="J66" s="9"/>
      <c r="K66" s="9"/>
      <c r="L66" s="26"/>
      <c r="M66" s="26"/>
      <c r="N66" s="67"/>
      <c r="O66" s="9"/>
      <c r="P66" s="7"/>
    </row>
    <row r="67" spans="1:16" ht="18">
      <c r="A67" s="7" t="s">
        <v>69</v>
      </c>
      <c r="B67" s="7" t="s">
        <v>72</v>
      </c>
      <c r="C67" s="7"/>
      <c r="D67" s="7"/>
      <c r="E67" s="7"/>
      <c r="F67" s="7"/>
      <c r="G67" s="69"/>
      <c r="H67" s="235"/>
      <c r="I67" s="237"/>
      <c r="J67" s="34" t="s">
        <v>118</v>
      </c>
      <c r="K67" s="9"/>
      <c r="L67" s="26"/>
      <c r="M67" s="26"/>
      <c r="N67" s="67"/>
      <c r="O67" s="9"/>
      <c r="P67" s="7"/>
    </row>
    <row r="68" spans="1:16" ht="18">
      <c r="A68" s="7"/>
      <c r="B68" s="7"/>
      <c r="C68" s="7"/>
      <c r="D68" s="7"/>
      <c r="E68" s="7"/>
      <c r="F68" s="7"/>
      <c r="G68" s="69"/>
      <c r="H68" s="69"/>
      <c r="I68" s="34"/>
      <c r="J68" s="9"/>
      <c r="K68" s="9"/>
      <c r="L68" s="26"/>
      <c r="M68" s="26"/>
      <c r="N68" s="67"/>
      <c r="O68" s="9"/>
      <c r="P68" s="7"/>
    </row>
    <row r="69" spans="1:16" ht="18">
      <c r="A69" s="7" t="s">
        <v>66</v>
      </c>
      <c r="B69" s="7" t="s">
        <v>73</v>
      </c>
      <c r="C69" s="7"/>
      <c r="D69" s="7"/>
      <c r="E69" s="7"/>
      <c r="F69" s="7"/>
      <c r="G69" s="70"/>
      <c r="H69" s="238"/>
      <c r="I69" s="239"/>
      <c r="J69" s="7"/>
      <c r="K69" s="7"/>
      <c r="L69" s="26"/>
      <c r="M69" s="217" t="s">
        <v>30</v>
      </c>
      <c r="N69" s="213">
        <v>0</v>
      </c>
      <c r="O69" s="9">
        <v>39</v>
      </c>
      <c r="P69" s="7"/>
    </row>
    <row r="70" spans="1:16" ht="18">
      <c r="A70" s="10"/>
      <c r="B70" s="10"/>
      <c r="C70" s="7"/>
      <c r="D70" s="7"/>
      <c r="E70" s="7"/>
      <c r="F70" s="7"/>
      <c r="G70" s="70"/>
      <c r="H70" s="70"/>
      <c r="I70" s="6"/>
      <c r="J70" s="7"/>
      <c r="K70" s="7"/>
      <c r="L70" s="26"/>
      <c r="M70" s="218"/>
      <c r="N70" s="223"/>
      <c r="O70" s="9"/>
      <c r="P70" s="7"/>
    </row>
    <row r="71" spans="1:16" ht="18">
      <c r="A71" s="7" t="s">
        <v>70</v>
      </c>
      <c r="B71" s="7" t="s">
        <v>74</v>
      </c>
      <c r="C71" s="7"/>
      <c r="D71" s="7"/>
      <c r="E71" s="7"/>
      <c r="F71" s="7"/>
      <c r="G71" s="69"/>
      <c r="H71" s="252">
        <f>SUM(H65,H67,-N69)</f>
        <v>0</v>
      </c>
      <c r="I71" s="253"/>
      <c r="J71" s="34" t="s">
        <v>119</v>
      </c>
      <c r="K71" s="9"/>
      <c r="L71" s="26"/>
      <c r="M71" s="26"/>
      <c r="N71" s="67"/>
      <c r="O71" s="9"/>
      <c r="P71" s="7"/>
    </row>
    <row r="72" spans="1:16" ht="18">
      <c r="A72" s="7"/>
      <c r="B72" s="7" t="s">
        <v>113</v>
      </c>
      <c r="C72" s="7"/>
      <c r="D72" s="7"/>
      <c r="E72" s="7"/>
      <c r="F72" s="7"/>
      <c r="G72" s="30"/>
      <c r="H72" s="30"/>
      <c r="I72" s="30"/>
      <c r="J72" s="9"/>
      <c r="K72" s="9"/>
      <c r="L72" s="26"/>
      <c r="M72" s="26"/>
      <c r="N72" s="67"/>
      <c r="O72" s="9"/>
      <c r="P72" s="7"/>
    </row>
    <row r="73" spans="1:16" ht="18">
      <c r="A73" s="10"/>
      <c r="B73" s="10"/>
      <c r="C73" s="7"/>
      <c r="D73" s="7"/>
      <c r="E73" s="7"/>
      <c r="F73" s="7"/>
      <c r="G73" s="7"/>
      <c r="H73" s="7"/>
      <c r="I73" s="7"/>
      <c r="J73" s="7"/>
      <c r="K73" s="7"/>
      <c r="L73" s="26"/>
      <c r="M73" s="26"/>
      <c r="N73" s="67"/>
      <c r="O73" s="9"/>
      <c r="P73" s="7"/>
    </row>
    <row r="74" spans="1:16" ht="18">
      <c r="A74" s="23" t="s">
        <v>184</v>
      </c>
      <c r="B74" s="6"/>
      <c r="C74" s="7"/>
      <c r="D74" s="7"/>
      <c r="E74" s="7"/>
      <c r="F74" s="7"/>
      <c r="G74" s="7"/>
      <c r="H74" s="7"/>
      <c r="I74" s="7"/>
      <c r="J74" s="7"/>
      <c r="K74" s="7"/>
      <c r="L74" s="26"/>
      <c r="M74" s="217" t="s">
        <v>32</v>
      </c>
      <c r="N74" s="224" t="e">
        <f>+N63-N69+N25</f>
        <v>#DIV/0!</v>
      </c>
      <c r="O74" s="9">
        <v>40</v>
      </c>
      <c r="P74" s="7"/>
    </row>
    <row r="75" spans="1:16" ht="18">
      <c r="A75" s="10"/>
      <c r="B75" s="10"/>
      <c r="C75" s="7"/>
      <c r="D75" s="7"/>
      <c r="E75" s="7"/>
      <c r="F75" s="7"/>
      <c r="G75" s="7"/>
      <c r="H75" s="6" t="s">
        <v>181</v>
      </c>
      <c r="I75" s="7"/>
      <c r="J75" s="7"/>
      <c r="K75" s="7"/>
      <c r="L75" s="26"/>
      <c r="M75" s="218"/>
      <c r="N75" s="225"/>
      <c r="O75" s="9"/>
      <c r="P75" s="7"/>
    </row>
    <row r="76" spans="1:16" ht="18">
      <c r="M76" s="36"/>
      <c r="N76" s="68"/>
      <c r="O76" s="7"/>
      <c r="P76" s="7"/>
    </row>
    <row r="77" spans="1:16" ht="18">
      <c r="A77" s="15" t="s">
        <v>75</v>
      </c>
      <c r="B77" s="15" t="s">
        <v>76</v>
      </c>
      <c r="C77" s="15"/>
      <c r="D77" s="15"/>
      <c r="E77" s="15"/>
      <c r="F77" s="15"/>
      <c r="G77" s="15"/>
      <c r="H77" s="15"/>
      <c r="I77" s="15"/>
      <c r="J77" s="240"/>
      <c r="K77" s="241"/>
      <c r="L77" s="35" t="s">
        <v>120</v>
      </c>
      <c r="M77" s="36"/>
      <c r="N77" s="68"/>
      <c r="O77" s="35"/>
      <c r="P77" s="7"/>
    </row>
    <row r="78" spans="1:16" ht="18">
      <c r="A78" s="15"/>
      <c r="B78" s="15" t="s">
        <v>78</v>
      </c>
      <c r="C78" s="15"/>
      <c r="D78" s="15"/>
      <c r="E78" s="15"/>
      <c r="F78" s="15"/>
      <c r="G78" s="15"/>
      <c r="H78" s="15"/>
      <c r="I78" s="15"/>
      <c r="J78" s="15"/>
      <c r="K78" s="15"/>
      <c r="L78" s="36"/>
      <c r="M78" s="36"/>
      <c r="N78" s="68"/>
      <c r="O78" s="35"/>
      <c r="P78" s="7"/>
    </row>
    <row r="79" spans="1:16" ht="18">
      <c r="A79" s="7"/>
      <c r="B79" s="37"/>
      <c r="C79" s="15"/>
      <c r="D79" s="15"/>
      <c r="E79" s="15"/>
      <c r="F79" s="15"/>
      <c r="G79" s="15"/>
      <c r="H79" s="15"/>
      <c r="I79" s="15"/>
      <c r="J79" s="15"/>
      <c r="K79" s="15"/>
      <c r="L79" s="36"/>
      <c r="M79" s="36"/>
      <c r="N79" s="244"/>
      <c r="O79" s="244"/>
      <c r="P79" s="244"/>
    </row>
    <row r="80" spans="1:16" ht="18">
      <c r="A80" s="15" t="s">
        <v>250</v>
      </c>
      <c r="B80" s="10"/>
      <c r="C80" s="7"/>
      <c r="D80" s="7"/>
      <c r="E80" s="7"/>
      <c r="F80" s="7"/>
      <c r="G80" s="7"/>
      <c r="H80" s="7"/>
      <c r="I80" s="7"/>
      <c r="J80" s="7"/>
      <c r="K80" s="7"/>
      <c r="L80" s="26"/>
      <c r="M80" s="26"/>
      <c r="N80" s="242"/>
      <c r="O80" s="9">
        <v>41</v>
      </c>
      <c r="P80" s="7"/>
    </row>
    <row r="81" spans="1:16" ht="18">
      <c r="A81" s="7" t="s">
        <v>173</v>
      </c>
      <c r="B81" s="10"/>
      <c r="C81" s="7"/>
      <c r="D81" s="7"/>
      <c r="E81" s="7"/>
      <c r="F81" s="7"/>
      <c r="G81" s="7"/>
      <c r="H81" s="7"/>
      <c r="I81" s="7"/>
      <c r="J81" s="7"/>
      <c r="K81" s="7"/>
      <c r="L81" s="26"/>
      <c r="M81" s="7"/>
      <c r="N81" s="243"/>
      <c r="O81" s="77"/>
      <c r="P81" s="7"/>
    </row>
    <row r="82" spans="1:16" ht="18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204" t="s">
        <v>114</v>
      </c>
      <c r="O82" s="204"/>
      <c r="P82" s="77"/>
    </row>
    <row r="83" spans="1:1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</sheetData>
  <customSheetViews>
    <customSheetView guid="{AB6A63C1-BDE3-47A3-9B96-496530CE4AA6}" scale="70" fitToPage="1" showRuler="0" topLeftCell="A55">
      <selection activeCell="R39" sqref="R39"/>
      <pageMargins left="0.74803149606299213" right="0.74803149606299213" top="0.98425196850393704" bottom="0.98425196850393704" header="0.51181102362204722" footer="0.51181102362204722"/>
      <pageSetup paperSize="9" scale="48" orientation="portrait" r:id="rId1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  <customSheetView guid="{EA1FBEA0-7F2A-4951-9E41-5AAD4704B92C}" showPageBreaks="1" fitToPage="1" showRuler="0">
      <selection activeCell="A80" sqref="A80"/>
      <pageMargins left="0.74803149606299213" right="0.74803149606299213" top="0.98425196850393704" bottom="0.98425196850393704" header="0.51181102362204722" footer="0.51181102362204722"/>
      <pageSetup paperSize="9" scale="48" orientation="portrait" r:id="rId2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  <customSheetView guid="{2CA51737-B04D-4549-8843-F34004D6A8C7}" fitToPage="1" topLeftCell="E65">
      <selection activeCell="N4" sqref="N4:N5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&amp;L&amp;8Practitioner Services is a division of the Common Services Agency,
commonly known as NHS National Services Scotland&amp;CPage 3&amp;RGMSSUP003XLS v8 (09-2013)</oddFooter>
      </headerFooter>
    </customSheetView>
    <customSheetView guid="{8702AA05-D38F-4556-B374-C1DE209BABF6}" fitToPage="1" showRuler="0" topLeftCell="A54">
      <selection activeCell="N82" sqref="N82:O82"/>
      <pageMargins left="0.74803149606299213" right="0.74803149606299213" top="0.98425196850393704" bottom="0.98425196850393704" header="0.51181102362204722" footer="0.51181102362204722"/>
      <pageSetup paperSize="9" scale="48" orientation="portrait" r:id="rId4"/>
      <headerFooter alignWithMargins="0">
        <oddFooter>&amp;CPage 3&amp;RPSDSUP003XLS (11-2007)</oddFooter>
      </headerFooter>
    </customSheetView>
    <customSheetView guid="{25BDAE8F-228C-4E11-BEB4-0E39F1F5A079}" fitToPage="1" showRuler="0">
      <selection activeCell="A80" sqref="A80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3&amp;RGMSSUP003XLS v7 (10-2012)</oddFooter>
      </headerFooter>
    </customSheetView>
    <customSheetView guid="{BDCAAF4D-82A8-4194-B60B-B185F13F6DDD}" scale="70" fitToPage="1" showRuler="0" topLeftCell="A43">
      <selection activeCell="V72" sqref="V72"/>
      <pageMargins left="0.74803149606299213" right="0.74803149606299213" top="0.98425196850393704" bottom="0.98425196850393704" header="0.51181102362204722" footer="0.51181102362204722"/>
      <pageSetup paperSize="9" scale="48" orientation="portrait" r:id="rId6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</customSheetViews>
  <mergeCells count="47">
    <mergeCell ref="M60:M61"/>
    <mergeCell ref="A57:C58"/>
    <mergeCell ref="M63:M64"/>
    <mergeCell ref="M69:M70"/>
    <mergeCell ref="M74:M75"/>
    <mergeCell ref="H71:I71"/>
    <mergeCell ref="J57:J58"/>
    <mergeCell ref="G57:H58"/>
    <mergeCell ref="M48:M49"/>
    <mergeCell ref="M7:M8"/>
    <mergeCell ref="M10:M11"/>
    <mergeCell ref="M13:M14"/>
    <mergeCell ref="M19:M20"/>
    <mergeCell ref="M22:M23"/>
    <mergeCell ref="M31:M32"/>
    <mergeCell ref="M34:M35"/>
    <mergeCell ref="L40:M41"/>
    <mergeCell ref="M37:M38"/>
    <mergeCell ref="N4:N5"/>
    <mergeCell ref="N7:N8"/>
    <mergeCell ref="N10:N11"/>
    <mergeCell ref="N13:N14"/>
    <mergeCell ref="N51:N52"/>
    <mergeCell ref="N16:N17"/>
    <mergeCell ref="N19:N20"/>
    <mergeCell ref="N28:N29"/>
    <mergeCell ref="N31:N32"/>
    <mergeCell ref="N25:N26"/>
    <mergeCell ref="N37:N38"/>
    <mergeCell ref="N34:N35"/>
    <mergeCell ref="N48:N49"/>
    <mergeCell ref="N82:O82"/>
    <mergeCell ref="N22:N23"/>
    <mergeCell ref="H65:I65"/>
    <mergeCell ref="H67:I67"/>
    <mergeCell ref="H69:I69"/>
    <mergeCell ref="J77:K77"/>
    <mergeCell ref="N60:N61"/>
    <mergeCell ref="N63:N64"/>
    <mergeCell ref="N80:N81"/>
    <mergeCell ref="N79:P79"/>
    <mergeCell ref="N74:N75"/>
    <mergeCell ref="M51:M52"/>
    <mergeCell ref="M54:M55"/>
    <mergeCell ref="M57:M58"/>
    <mergeCell ref="N54:N55"/>
    <mergeCell ref="N69:N7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2" orientation="portrait" r:id="rId7"/>
  <headerFooter alignWithMargins="0">
    <oddFooter>&amp;CPage 3&amp;RGM-CF-SF006 v8 (02-2023)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0"/>
  <sheetViews>
    <sheetView tabSelected="1" showRuler="0" zoomScaleNormal="100" workbookViewId="0">
      <selection activeCell="K28" sqref="K28"/>
    </sheetView>
  </sheetViews>
  <sheetFormatPr defaultRowHeight="12.75"/>
  <cols>
    <col min="4" max="4" width="12" customWidth="1"/>
    <col min="5" max="5" width="9.42578125" customWidth="1"/>
    <col min="6" max="6" width="3.85546875" customWidth="1"/>
    <col min="7" max="7" width="16.28515625" customWidth="1"/>
    <col min="8" max="8" width="6.28515625" customWidth="1"/>
    <col min="9" max="9" width="20.85546875" customWidth="1"/>
    <col min="10" max="10" width="4.85546875" customWidth="1"/>
    <col min="12" max="12" width="13.85546875" customWidth="1"/>
    <col min="13" max="13" width="4.5703125" customWidth="1"/>
    <col min="14" max="14" width="3.28515625" customWidth="1"/>
    <col min="15" max="15" width="29.7109375" customWidth="1"/>
    <col min="16" max="16" width="10.5703125" customWidth="1"/>
  </cols>
  <sheetData>
    <row r="1" spans="1:17" ht="18">
      <c r="A1" s="23" t="s">
        <v>200</v>
      </c>
      <c r="B1" s="10"/>
      <c r="C1" s="7"/>
      <c r="D1" s="7"/>
      <c r="E1" s="7"/>
      <c r="F1" s="7"/>
      <c r="G1" s="7"/>
      <c r="H1" s="115"/>
      <c r="I1" s="7"/>
      <c r="J1" s="115"/>
      <c r="K1" s="115"/>
      <c r="L1" s="115"/>
      <c r="M1" s="26"/>
      <c r="N1" s="7"/>
      <c r="O1" s="8"/>
      <c r="P1" s="1"/>
    </row>
    <row r="2" spans="1:17" ht="18">
      <c r="A2" s="23"/>
      <c r="B2" s="10"/>
      <c r="C2" s="7"/>
      <c r="E2" s="26"/>
      <c r="F2" s="260"/>
      <c r="G2" s="260"/>
      <c r="H2" s="11"/>
      <c r="I2" s="14"/>
      <c r="J2" s="11"/>
      <c r="K2" s="25"/>
      <c r="L2" s="25"/>
      <c r="M2" s="14"/>
      <c r="N2" s="7"/>
      <c r="O2" s="27"/>
      <c r="P2" s="13"/>
    </row>
    <row r="3" spans="1:17" ht="18">
      <c r="A3" s="23"/>
      <c r="B3" s="10"/>
      <c r="C3" s="7"/>
      <c r="D3" s="26" t="s">
        <v>79</v>
      </c>
      <c r="E3" s="26"/>
      <c r="F3" s="260"/>
      <c r="G3" s="278"/>
      <c r="I3" s="7"/>
      <c r="J3" s="7"/>
      <c r="K3" s="7"/>
      <c r="L3" s="7"/>
      <c r="M3" s="38"/>
      <c r="N3" s="38"/>
      <c r="O3" s="27" t="s">
        <v>152</v>
      </c>
      <c r="P3" s="13" t="s">
        <v>17</v>
      </c>
    </row>
    <row r="4" spans="1:17" ht="18">
      <c r="A4" s="7" t="s">
        <v>80</v>
      </c>
      <c r="B4" s="7"/>
      <c r="C4" s="7"/>
      <c r="D4" s="284"/>
      <c r="E4" s="85">
        <v>42</v>
      </c>
      <c r="F4" s="297" t="e">
        <f>'Page 3'!N74</f>
        <v>#DIV/0!</v>
      </c>
      <c r="G4" s="298"/>
      <c r="H4" s="85"/>
      <c r="I4" s="6" t="s">
        <v>183</v>
      </c>
      <c r="J4" s="85"/>
      <c r="K4" s="25"/>
      <c r="L4" s="25"/>
      <c r="M4" s="89"/>
      <c r="N4" s="254" t="s">
        <v>32</v>
      </c>
      <c r="O4" s="271" t="e">
        <f>D4*F4</f>
        <v>#DIV/0!</v>
      </c>
      <c r="P4" s="92">
        <v>58</v>
      </c>
      <c r="Q4" s="93"/>
    </row>
    <row r="5" spans="1:17" ht="18">
      <c r="A5" s="7" t="s">
        <v>81</v>
      </c>
      <c r="B5" s="7"/>
      <c r="C5" s="7"/>
      <c r="D5" s="285"/>
      <c r="E5" s="85"/>
      <c r="F5" s="299"/>
      <c r="G5" s="300"/>
      <c r="H5" s="85"/>
      <c r="J5" s="85"/>
      <c r="K5" s="25"/>
      <c r="L5" s="25"/>
      <c r="M5" s="89"/>
      <c r="N5" s="255"/>
      <c r="O5" s="272"/>
      <c r="P5" s="95"/>
      <c r="Q5" s="93"/>
    </row>
    <row r="6" spans="1:17" ht="18">
      <c r="A6" s="7"/>
      <c r="B6" s="7"/>
      <c r="C6" s="7"/>
      <c r="D6" s="39"/>
      <c r="E6" s="85"/>
      <c r="F6" s="77"/>
      <c r="G6" s="71"/>
      <c r="H6" s="85"/>
      <c r="I6" s="78"/>
      <c r="J6" s="85"/>
      <c r="K6" s="78"/>
      <c r="L6" s="78"/>
      <c r="M6" s="89"/>
      <c r="N6" s="14"/>
      <c r="O6" s="67"/>
      <c r="P6" s="9"/>
    </row>
    <row r="7" spans="1:17" ht="18">
      <c r="A7" s="7" t="s">
        <v>82</v>
      </c>
      <c r="B7" s="7"/>
      <c r="C7" s="7"/>
      <c r="D7" s="286"/>
      <c r="E7" s="94">
        <v>43</v>
      </c>
      <c r="F7" s="290" t="e">
        <f>IF(AND('Page 1'!N29="YES",'Page 3'!N80&lt;'Page 3'!N74),'Page 3'!N80,'Page 3'!N74-'Page 3'!N25)</f>
        <v>#DIV/0!</v>
      </c>
      <c r="G7" s="291"/>
      <c r="H7" s="86"/>
      <c r="I7" s="6" t="s">
        <v>182</v>
      </c>
      <c r="J7" s="86"/>
      <c r="K7" s="25"/>
      <c r="L7" s="25"/>
      <c r="M7" s="89"/>
      <c r="N7" s="217" t="s">
        <v>32</v>
      </c>
      <c r="O7" s="275" t="e">
        <f>+D7*F7</f>
        <v>#DIV/0!</v>
      </c>
      <c r="P7" s="92">
        <v>59</v>
      </c>
    </row>
    <row r="8" spans="1:17" ht="18">
      <c r="A8" s="7" t="s">
        <v>81</v>
      </c>
      <c r="B8" s="7"/>
      <c r="C8" s="7"/>
      <c r="D8" s="287"/>
      <c r="E8" s="94"/>
      <c r="F8" s="292"/>
      <c r="G8" s="293"/>
      <c r="H8" s="86"/>
      <c r="I8" s="25"/>
      <c r="J8" s="86"/>
      <c r="K8" s="25"/>
      <c r="L8" s="25"/>
      <c r="M8" s="89"/>
      <c r="N8" s="218"/>
      <c r="O8" s="225"/>
      <c r="P8" s="95"/>
    </row>
    <row r="9" spans="1:17" ht="18">
      <c r="A9" s="7"/>
      <c r="B9" s="7"/>
      <c r="C9" s="7"/>
      <c r="D9" s="16"/>
      <c r="E9" s="86"/>
      <c r="F9" s="77"/>
      <c r="G9" s="71"/>
      <c r="H9" s="86"/>
      <c r="I9" s="78"/>
      <c r="J9" s="86"/>
      <c r="K9" s="78"/>
      <c r="L9" s="78"/>
      <c r="M9" s="89"/>
      <c r="N9" s="14"/>
      <c r="O9" s="67"/>
      <c r="P9" s="9"/>
    </row>
    <row r="10" spans="1:17" ht="18">
      <c r="A10" s="7"/>
      <c r="B10" s="7"/>
      <c r="C10" s="7"/>
      <c r="D10" s="11"/>
      <c r="E10" s="85"/>
      <c r="F10" s="77"/>
      <c r="G10" s="71"/>
      <c r="H10" s="85"/>
      <c r="I10" s="78"/>
      <c r="J10" s="85"/>
      <c r="K10" s="78"/>
      <c r="L10" s="78"/>
      <c r="M10" s="89"/>
      <c r="N10" s="14"/>
      <c r="O10" s="67"/>
      <c r="P10" s="9"/>
    </row>
    <row r="11" spans="1:17" ht="18">
      <c r="A11" s="7" t="s">
        <v>83</v>
      </c>
      <c r="B11" s="7"/>
      <c r="C11" s="7"/>
      <c r="D11" s="288"/>
      <c r="E11" s="94">
        <v>45</v>
      </c>
      <c r="F11" s="290" t="e">
        <f>'Page 3'!N74</f>
        <v>#DIV/0!</v>
      </c>
      <c r="G11" s="294"/>
      <c r="H11" s="85"/>
      <c r="I11" s="6" t="s">
        <v>183</v>
      </c>
      <c r="J11" s="85"/>
      <c r="K11" s="25"/>
      <c r="L11" s="25"/>
      <c r="M11" s="89"/>
      <c r="N11" s="217" t="s">
        <v>32</v>
      </c>
      <c r="O11" s="276" t="e">
        <f>D11*F11</f>
        <v>#DIV/0!</v>
      </c>
      <c r="P11" s="92">
        <v>61</v>
      </c>
    </row>
    <row r="12" spans="1:17" ht="18">
      <c r="A12" s="7" t="s">
        <v>81</v>
      </c>
      <c r="B12" s="7"/>
      <c r="C12" s="7"/>
      <c r="D12" s="289"/>
      <c r="E12" s="94"/>
      <c r="F12" s="295"/>
      <c r="G12" s="296"/>
      <c r="H12" s="87"/>
      <c r="I12" s="25"/>
      <c r="J12" s="87"/>
      <c r="K12" s="25"/>
      <c r="L12" s="25"/>
      <c r="M12" s="39"/>
      <c r="N12" s="218"/>
      <c r="O12" s="277"/>
      <c r="P12" s="95"/>
    </row>
    <row r="13" spans="1:17" ht="18">
      <c r="A13" s="7"/>
      <c r="B13" s="7"/>
      <c r="C13" s="7"/>
      <c r="D13" s="103"/>
      <c r="E13" s="86"/>
      <c r="F13" s="104"/>
      <c r="G13" s="104"/>
      <c r="H13" s="105"/>
      <c r="I13" s="106"/>
      <c r="J13" s="105"/>
      <c r="K13" s="106"/>
      <c r="L13" s="106"/>
      <c r="M13" s="107"/>
      <c r="N13" s="108"/>
      <c r="O13" s="109"/>
      <c r="P13" s="95"/>
    </row>
    <row r="14" spans="1:17" ht="18">
      <c r="A14" s="7"/>
      <c r="B14" s="7"/>
      <c r="C14" s="7"/>
      <c r="D14" s="103"/>
      <c r="E14" s="86"/>
      <c r="F14" s="104"/>
      <c r="G14" s="104"/>
      <c r="H14" s="105"/>
      <c r="I14" s="106"/>
      <c r="J14" s="105"/>
      <c r="K14" s="106"/>
      <c r="L14" s="106"/>
      <c r="M14" s="107"/>
      <c r="N14" s="108"/>
      <c r="O14" s="109"/>
      <c r="P14" s="95"/>
    </row>
    <row r="15" spans="1:17" ht="18">
      <c r="A15" s="7"/>
      <c r="B15" s="7"/>
      <c r="C15" s="7"/>
      <c r="D15" s="7"/>
      <c r="E15" s="7"/>
      <c r="F15" s="38"/>
      <c r="G15" s="38"/>
      <c r="H15" s="30"/>
      <c r="I15" s="30"/>
      <c r="J15" s="30"/>
      <c r="K15" s="14"/>
      <c r="L15" s="14"/>
      <c r="M15" s="39"/>
      <c r="N15" s="26"/>
      <c r="O15" s="67"/>
      <c r="P15" s="9"/>
    </row>
    <row r="16" spans="1:17" ht="18">
      <c r="A16" s="7" t="s">
        <v>154</v>
      </c>
      <c r="B16" s="7"/>
      <c r="C16" s="7"/>
      <c r="D16" s="7"/>
      <c r="E16" s="7"/>
      <c r="F16" s="38"/>
      <c r="G16" s="38"/>
      <c r="H16" s="30"/>
      <c r="I16" s="79"/>
      <c r="J16" s="30"/>
      <c r="K16" s="14"/>
      <c r="L16" s="14"/>
      <c r="M16" s="39"/>
      <c r="N16" s="217" t="s">
        <v>32</v>
      </c>
      <c r="O16" s="224" t="e">
        <f>O4+O7+O11</f>
        <v>#DIV/0!</v>
      </c>
      <c r="P16" s="92">
        <v>62</v>
      </c>
    </row>
    <row r="17" spans="1:16" ht="18">
      <c r="A17" s="7"/>
      <c r="B17" s="7"/>
      <c r="C17" s="7"/>
      <c r="D17" s="7"/>
      <c r="E17" s="7"/>
      <c r="F17" s="38"/>
      <c r="G17" s="38"/>
      <c r="H17" s="30"/>
      <c r="I17" s="30"/>
      <c r="J17" s="30"/>
      <c r="K17" s="14"/>
      <c r="L17" s="14"/>
      <c r="M17" s="39"/>
      <c r="N17" s="218"/>
      <c r="O17" s="225"/>
      <c r="P17" s="95"/>
    </row>
    <row r="18" spans="1:16" ht="18">
      <c r="A18" s="7"/>
      <c r="B18" s="7"/>
      <c r="C18" s="7"/>
      <c r="D18" s="7"/>
      <c r="E18" s="7"/>
      <c r="F18" s="38"/>
      <c r="G18" s="38"/>
      <c r="H18" s="30"/>
      <c r="I18" s="30"/>
      <c r="J18" s="30"/>
      <c r="K18" s="14"/>
      <c r="L18" s="14"/>
      <c r="M18" s="39"/>
      <c r="N18" s="26"/>
      <c r="O18" s="109"/>
      <c r="P18" s="95"/>
    </row>
    <row r="19" spans="1:16" ht="18">
      <c r="A19" s="7"/>
      <c r="B19" s="7"/>
      <c r="C19" s="7"/>
      <c r="D19" s="7"/>
      <c r="E19" s="7"/>
      <c r="F19" s="38"/>
      <c r="G19" s="38"/>
      <c r="H19" s="30"/>
      <c r="I19" s="30"/>
      <c r="J19" s="30"/>
      <c r="K19" s="14"/>
      <c r="L19" s="14"/>
      <c r="M19" s="39"/>
      <c r="N19" s="26"/>
      <c r="O19" s="109"/>
      <c r="P19" s="92"/>
    </row>
    <row r="20" spans="1:16" ht="18">
      <c r="A20" s="7" t="s">
        <v>176</v>
      </c>
      <c r="B20" s="7"/>
      <c r="C20" s="7"/>
      <c r="D20" s="7"/>
      <c r="E20" s="7"/>
      <c r="F20" s="38"/>
      <c r="G20" s="38"/>
      <c r="H20" s="30"/>
      <c r="I20" s="30"/>
      <c r="J20" s="30"/>
      <c r="K20" s="14"/>
      <c r="L20" s="14"/>
      <c r="M20" s="39"/>
      <c r="N20" s="217" t="s">
        <v>30</v>
      </c>
      <c r="O20" s="273">
        <f>'Page 3'!N25*0.095</f>
        <v>0</v>
      </c>
      <c r="P20" s="95"/>
    </row>
    <row r="21" spans="1:16" ht="18">
      <c r="A21" s="7" t="s">
        <v>177</v>
      </c>
      <c r="B21" s="7"/>
      <c r="C21" s="7"/>
      <c r="D21" s="7"/>
      <c r="E21" s="7"/>
      <c r="F21" s="38"/>
      <c r="G21" s="38"/>
      <c r="H21" s="30"/>
      <c r="K21" s="30" t="s">
        <v>240</v>
      </c>
      <c r="L21" s="14"/>
      <c r="M21" s="39"/>
      <c r="N21" s="218"/>
      <c r="O21" s="274"/>
      <c r="P21" s="92" t="s">
        <v>174</v>
      </c>
    </row>
    <row r="22" spans="1:16" ht="18">
      <c r="A22" s="7"/>
      <c r="B22" s="7"/>
      <c r="C22" s="7"/>
      <c r="D22" s="7"/>
      <c r="E22" s="7"/>
      <c r="F22" s="38"/>
      <c r="G22" s="38"/>
      <c r="H22" s="30"/>
      <c r="I22" s="30"/>
      <c r="J22" s="30"/>
      <c r="K22" s="14"/>
      <c r="L22" s="14"/>
      <c r="M22" s="39"/>
      <c r="N22" s="26"/>
      <c r="O22" s="109"/>
      <c r="P22" s="92"/>
    </row>
    <row r="23" spans="1:16" ht="18">
      <c r="H23" s="30"/>
      <c r="M23" s="39"/>
      <c r="N23" s="217" t="s">
        <v>30</v>
      </c>
      <c r="O23" s="273">
        <f>'Page 3'!N25*0.209</f>
        <v>0</v>
      </c>
      <c r="P23" s="95"/>
    </row>
    <row r="24" spans="1:16" ht="18">
      <c r="A24" s="11"/>
      <c r="B24" s="11"/>
      <c r="C24" s="11"/>
      <c r="D24" s="11"/>
      <c r="E24" s="11"/>
      <c r="F24" s="11"/>
      <c r="G24" s="11"/>
      <c r="H24" s="11"/>
      <c r="I24" s="30"/>
      <c r="J24" s="30"/>
      <c r="K24" s="30" t="s">
        <v>244</v>
      </c>
      <c r="L24" s="14"/>
      <c r="M24" s="11"/>
      <c r="N24" s="218"/>
      <c r="O24" s="274"/>
      <c r="P24" s="92" t="s">
        <v>175</v>
      </c>
    </row>
    <row r="25" spans="1:16" ht="18">
      <c r="H25" s="7"/>
      <c r="I25" s="7"/>
      <c r="J25" s="7"/>
      <c r="K25" s="7"/>
      <c r="L25" s="7"/>
      <c r="M25" s="7"/>
      <c r="N25" s="7"/>
      <c r="O25" s="24"/>
      <c r="P25" s="9"/>
    </row>
    <row r="26" spans="1:16" ht="18">
      <c r="A26" s="7" t="s">
        <v>185</v>
      </c>
      <c r="H26" s="7"/>
      <c r="I26" s="7"/>
      <c r="J26" s="7"/>
      <c r="K26" s="7"/>
      <c r="L26" s="7"/>
      <c r="M26" s="7"/>
      <c r="N26" s="217" t="s">
        <v>32</v>
      </c>
      <c r="O26" s="224" t="e">
        <f>O16-O20-O23</f>
        <v>#DIV/0!</v>
      </c>
      <c r="P26" s="95"/>
    </row>
    <row r="27" spans="1:16" ht="18">
      <c r="H27" s="7"/>
      <c r="I27" s="7"/>
      <c r="J27" s="7"/>
      <c r="K27" s="7"/>
      <c r="L27" s="7"/>
      <c r="M27" s="7"/>
      <c r="N27" s="218"/>
      <c r="O27" s="225"/>
      <c r="P27" s="92">
        <v>1002</v>
      </c>
    </row>
    <row r="28" spans="1:16" ht="18">
      <c r="H28" s="7"/>
      <c r="I28" s="7"/>
      <c r="J28" s="7"/>
      <c r="K28" s="7"/>
      <c r="L28" s="7"/>
      <c r="M28" s="7"/>
      <c r="N28" s="102"/>
      <c r="O28" s="109"/>
      <c r="P28" s="92"/>
    </row>
    <row r="29" spans="1:16" ht="18">
      <c r="A29" s="110" t="s">
        <v>178</v>
      </c>
      <c r="H29" s="7"/>
      <c r="I29" s="7"/>
      <c r="J29" s="7"/>
      <c r="K29" s="7"/>
      <c r="L29" s="7"/>
      <c r="M29" s="7"/>
      <c r="N29" s="102"/>
      <c r="O29" s="111" t="s">
        <v>179</v>
      </c>
      <c r="P29" s="92"/>
    </row>
    <row r="30" spans="1:16" ht="18.75">
      <c r="A30" s="32"/>
      <c r="B30" s="10"/>
      <c r="C30" s="7"/>
      <c r="D30" s="7"/>
      <c r="E30" s="7"/>
      <c r="F30" s="25"/>
      <c r="G30" s="25"/>
      <c r="H30" s="7"/>
      <c r="I30" s="7"/>
      <c r="J30" s="7"/>
      <c r="K30" s="7"/>
      <c r="L30" s="7"/>
      <c r="M30" s="7"/>
      <c r="N30" s="7"/>
      <c r="O30" s="109" t="s">
        <v>180</v>
      </c>
      <c r="P30" s="92"/>
    </row>
    <row r="31" spans="1:16" ht="18">
      <c r="A31" s="23" t="s">
        <v>84</v>
      </c>
      <c r="B31" s="10"/>
      <c r="C31" s="7"/>
      <c r="D31" s="7"/>
      <c r="E31" s="7"/>
      <c r="F31" s="25"/>
      <c r="G31" s="25"/>
      <c r="H31" s="7"/>
      <c r="I31" s="7"/>
      <c r="J31" s="7"/>
      <c r="K31" s="7"/>
      <c r="L31" s="7"/>
      <c r="M31" s="7"/>
      <c r="N31" s="7"/>
      <c r="O31" s="109"/>
      <c r="P31" s="92"/>
    </row>
    <row r="32" spans="1:16" ht="18">
      <c r="A32" s="23"/>
      <c r="B32" s="10"/>
      <c r="C32" s="7"/>
      <c r="D32" s="7"/>
      <c r="E32" s="7"/>
      <c r="F32" s="25"/>
      <c r="G32" s="25"/>
      <c r="H32" s="7"/>
      <c r="I32" s="7"/>
      <c r="J32" s="7"/>
      <c r="K32" s="7"/>
      <c r="L32" s="7"/>
      <c r="M32" s="7"/>
      <c r="N32" s="7"/>
      <c r="O32" s="109"/>
      <c r="P32" s="92"/>
    </row>
    <row r="33" spans="1:16" ht="18.75">
      <c r="A33" s="32" t="s">
        <v>85</v>
      </c>
      <c r="B33" s="10"/>
      <c r="C33" s="7"/>
      <c r="D33" s="7"/>
      <c r="E33" s="7"/>
      <c r="F33" s="25"/>
      <c r="G33" s="25"/>
      <c r="H33" s="7"/>
      <c r="I33" s="7"/>
      <c r="J33" s="7"/>
      <c r="K33" s="7"/>
      <c r="L33" s="7"/>
      <c r="M33" s="7"/>
      <c r="N33" s="7"/>
      <c r="O33" s="109"/>
      <c r="P33" s="92"/>
    </row>
    <row r="34" spans="1:16" ht="18.75">
      <c r="A34" s="32"/>
      <c r="B34" s="10"/>
      <c r="C34" s="7"/>
      <c r="D34" s="7"/>
      <c r="E34" s="7"/>
      <c r="F34" s="25"/>
      <c r="G34" s="25"/>
      <c r="H34" s="7"/>
      <c r="I34" s="7"/>
      <c r="J34" s="7"/>
      <c r="K34" s="7"/>
      <c r="L34" s="7"/>
      <c r="M34" s="7"/>
      <c r="N34" s="7"/>
      <c r="O34" s="24"/>
      <c r="P34" s="9"/>
    </row>
    <row r="35" spans="1:16" ht="18.75">
      <c r="A35" s="32" t="s">
        <v>86</v>
      </c>
      <c r="B35" s="32"/>
      <c r="C35" s="32"/>
      <c r="D35" s="32"/>
      <c r="E35" s="32"/>
      <c r="F35" s="40"/>
      <c r="G35" s="40"/>
      <c r="H35" s="32"/>
      <c r="I35" s="32"/>
      <c r="J35" s="32"/>
      <c r="K35" s="32"/>
      <c r="L35" s="32"/>
      <c r="M35" s="32"/>
      <c r="N35" s="32"/>
      <c r="O35" s="41"/>
      <c r="P35" s="42"/>
    </row>
    <row r="36" spans="1:16" ht="18.75">
      <c r="A36" s="32" t="s">
        <v>87</v>
      </c>
      <c r="B36" s="32"/>
      <c r="C36" s="32"/>
      <c r="D36" s="32"/>
      <c r="E36" s="32"/>
      <c r="F36" s="40"/>
      <c r="G36" s="40"/>
      <c r="H36" s="32"/>
      <c r="I36" s="32"/>
      <c r="J36" s="32"/>
      <c r="K36" s="32"/>
      <c r="L36" s="32"/>
      <c r="M36" s="32"/>
      <c r="N36" s="32"/>
      <c r="O36" s="41"/>
      <c r="P36" s="42"/>
    </row>
    <row r="37" spans="1:16" ht="18.75">
      <c r="A37" s="32"/>
      <c r="B37" s="32"/>
      <c r="C37" s="32"/>
      <c r="D37" s="32"/>
      <c r="E37" s="32"/>
      <c r="F37" s="40"/>
      <c r="G37" s="40"/>
      <c r="H37" s="32"/>
      <c r="I37" s="32"/>
      <c r="J37" s="32"/>
      <c r="K37" s="32"/>
      <c r="L37" s="32"/>
      <c r="M37" s="32"/>
      <c r="N37" s="32"/>
      <c r="O37" s="41"/>
      <c r="P37" s="42"/>
    </row>
    <row r="38" spans="1:16" ht="18.75">
      <c r="A38" s="32"/>
      <c r="B38" s="32"/>
      <c r="C38" s="32"/>
      <c r="D38" s="32"/>
      <c r="E38" s="32"/>
      <c r="F38" s="40"/>
      <c r="G38" s="40"/>
      <c r="H38" s="32"/>
      <c r="I38" s="32"/>
      <c r="J38" s="32"/>
      <c r="K38" s="32"/>
      <c r="L38" s="32"/>
      <c r="M38" s="32"/>
      <c r="N38" s="32"/>
      <c r="O38" s="41"/>
      <c r="P38" s="42"/>
    </row>
    <row r="39" spans="1:16" ht="18.75">
      <c r="A39" s="23" t="s">
        <v>88</v>
      </c>
      <c r="B39" s="32"/>
      <c r="C39" s="32"/>
      <c r="D39" s="32"/>
      <c r="E39" s="32"/>
      <c r="F39" s="40"/>
      <c r="G39" s="40"/>
      <c r="H39" s="32"/>
      <c r="I39" s="32"/>
      <c r="J39" s="32"/>
      <c r="K39" s="32"/>
      <c r="L39" s="32"/>
      <c r="M39" s="32"/>
      <c r="N39" s="32"/>
      <c r="O39" s="41"/>
      <c r="P39" s="42"/>
    </row>
    <row r="40" spans="1:16" ht="18.75">
      <c r="A40" s="32"/>
      <c r="B40" s="32"/>
      <c r="C40" s="32"/>
      <c r="D40" s="32"/>
      <c r="E40" s="32"/>
      <c r="F40" s="40"/>
      <c r="G40" s="40"/>
      <c r="H40" s="32"/>
      <c r="I40" s="32"/>
      <c r="J40" s="32"/>
      <c r="K40" s="32"/>
      <c r="L40" s="32"/>
      <c r="M40" s="32"/>
      <c r="N40" s="32"/>
      <c r="O40" s="41"/>
      <c r="P40" s="42"/>
    </row>
    <row r="41" spans="1:16" ht="18">
      <c r="A41" s="29" t="s">
        <v>89</v>
      </c>
      <c r="B41" s="29"/>
      <c r="C41" s="7"/>
      <c r="D41" s="7"/>
      <c r="E41" s="7"/>
      <c r="F41" s="270">
        <f>'Page 2'!N29</f>
        <v>0</v>
      </c>
      <c r="G41" s="268"/>
      <c r="H41" s="262" t="s">
        <v>135</v>
      </c>
      <c r="I41" s="239"/>
      <c r="J41" s="15"/>
      <c r="K41" s="264">
        <f>'Page 2'!N77</f>
        <v>0</v>
      </c>
      <c r="L41" s="265"/>
      <c r="M41" s="266"/>
      <c r="N41" s="217" t="s">
        <v>32</v>
      </c>
      <c r="O41" s="224" t="e">
        <f>+F41/F42*K41</f>
        <v>#DIV/0!</v>
      </c>
      <c r="P41" s="35">
        <v>63</v>
      </c>
    </row>
    <row r="42" spans="1:16" ht="18">
      <c r="A42" s="7" t="s">
        <v>90</v>
      </c>
      <c r="B42" s="7"/>
      <c r="C42" s="7"/>
      <c r="D42" s="7"/>
      <c r="E42" s="7"/>
      <c r="F42" s="309">
        <f>'Page 1'!N70</f>
        <v>0</v>
      </c>
      <c r="G42" s="310"/>
      <c r="H42" s="263"/>
      <c r="I42" s="239"/>
      <c r="J42" s="15"/>
      <c r="K42" s="267"/>
      <c r="L42" s="268"/>
      <c r="M42" s="269"/>
      <c r="N42" s="218"/>
      <c r="O42" s="261"/>
      <c r="P42" s="77"/>
    </row>
    <row r="43" spans="1:16" ht="18">
      <c r="A43" s="7"/>
      <c r="B43" s="7"/>
      <c r="C43" s="7"/>
      <c r="D43" s="7"/>
      <c r="E43" s="7"/>
      <c r="F43" s="15"/>
      <c r="G43" s="15"/>
      <c r="H43" s="77"/>
      <c r="I43" s="77"/>
      <c r="J43" s="15"/>
      <c r="K43" s="15"/>
      <c r="L43" s="15"/>
      <c r="M43" s="15"/>
      <c r="N43" s="15"/>
      <c r="O43" s="45"/>
      <c r="P43" s="35"/>
    </row>
    <row r="44" spans="1:16" ht="18">
      <c r="A44" s="7"/>
      <c r="B44" s="7"/>
      <c r="C44" s="7"/>
      <c r="D44" s="7"/>
      <c r="E44" s="7"/>
      <c r="F44" s="15"/>
      <c r="G44" s="15"/>
      <c r="H44" s="44"/>
      <c r="I44" s="15"/>
      <c r="J44" s="15"/>
      <c r="K44" s="15"/>
      <c r="L44" s="15"/>
      <c r="M44" s="15"/>
      <c r="N44" s="15"/>
      <c r="O44" s="45"/>
      <c r="P44" s="35"/>
    </row>
    <row r="45" spans="1:16" ht="18">
      <c r="A45" s="7"/>
      <c r="B45" s="7"/>
      <c r="C45" s="7"/>
      <c r="D45" s="7"/>
      <c r="E45" s="7"/>
      <c r="F45" s="15"/>
      <c r="G45" s="15"/>
      <c r="H45" s="44"/>
      <c r="I45" s="15"/>
      <c r="J45" s="15"/>
      <c r="K45" s="15"/>
      <c r="L45" s="15"/>
      <c r="M45" s="15"/>
      <c r="N45" s="15"/>
      <c r="O45" s="45"/>
      <c r="P45" s="35"/>
    </row>
    <row r="46" spans="1:16" ht="18">
      <c r="A46" s="7"/>
      <c r="B46" s="7"/>
      <c r="C46" s="7"/>
      <c r="D46" s="7"/>
      <c r="E46" s="7"/>
      <c r="F46" s="15"/>
      <c r="G46" s="15"/>
      <c r="H46" s="44"/>
      <c r="I46" s="15"/>
      <c r="J46" s="15"/>
      <c r="K46" s="15"/>
      <c r="L46" s="15"/>
      <c r="M46" s="15"/>
      <c r="N46" s="15"/>
      <c r="O46" s="45"/>
      <c r="P46" s="35"/>
    </row>
    <row r="47" spans="1:16" ht="18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  <c r="P47" s="9"/>
    </row>
    <row r="48" spans="1:16" ht="18">
      <c r="A48" s="23" t="s">
        <v>91</v>
      </c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  <c r="P48" s="9"/>
    </row>
    <row r="49" spans="1:16" ht="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26"/>
      <c r="N49" s="7"/>
      <c r="O49" s="8"/>
      <c r="P49" s="9"/>
    </row>
    <row r="50" spans="1:16" ht="18">
      <c r="A50" s="6" t="s">
        <v>128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9"/>
      <c r="O50" s="224">
        <f>'Page 2'!N77</f>
        <v>0</v>
      </c>
      <c r="P50" s="9">
        <v>64</v>
      </c>
    </row>
    <row r="51" spans="1:16" ht="18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9"/>
      <c r="O51" s="225"/>
      <c r="P51" s="9"/>
    </row>
    <row r="52" spans="1:16" ht="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26"/>
      <c r="N52" s="9"/>
      <c r="O52" s="68"/>
      <c r="P52" s="9"/>
    </row>
    <row r="53" spans="1:16" ht="18">
      <c r="A53" s="7" t="s">
        <v>61</v>
      </c>
      <c r="B53" s="7" t="s">
        <v>93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217" t="s">
        <v>30</v>
      </c>
      <c r="O53" s="213"/>
      <c r="P53" s="9">
        <v>65</v>
      </c>
    </row>
    <row r="54" spans="1:16" ht="18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218"/>
      <c r="O54" s="223"/>
      <c r="P54" s="9"/>
    </row>
    <row r="55" spans="1:16" ht="1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26"/>
      <c r="N55" s="9"/>
      <c r="O55" s="68"/>
      <c r="P55" s="9"/>
    </row>
    <row r="56" spans="1:16" ht="18">
      <c r="A56" s="7" t="s">
        <v>61</v>
      </c>
      <c r="B56" s="7" t="s">
        <v>94</v>
      </c>
      <c r="C56" s="7"/>
      <c r="D56" s="7"/>
      <c r="E56" s="7"/>
      <c r="F56" s="7"/>
      <c r="G56" s="7"/>
      <c r="H56" s="25"/>
      <c r="I56" s="7"/>
      <c r="J56" s="7"/>
      <c r="K56" s="7"/>
      <c r="L56" s="7"/>
      <c r="M56" s="11"/>
      <c r="N56" s="217" t="s">
        <v>30</v>
      </c>
      <c r="O56" s="213"/>
      <c r="P56" s="9">
        <v>66</v>
      </c>
    </row>
    <row r="57" spans="1:16" ht="18">
      <c r="A57" s="7"/>
      <c r="B57" s="7"/>
      <c r="C57" s="7"/>
      <c r="D57" s="7"/>
      <c r="E57" s="7"/>
      <c r="F57" s="7"/>
      <c r="G57" s="7"/>
      <c r="H57" s="25"/>
      <c r="I57" s="7"/>
      <c r="J57" s="7"/>
      <c r="K57" s="7"/>
      <c r="L57" s="7"/>
      <c r="M57" s="11"/>
      <c r="N57" s="218"/>
      <c r="O57" s="223"/>
      <c r="P57" s="9"/>
    </row>
    <row r="58" spans="1:16" ht="18">
      <c r="A58" s="7"/>
      <c r="B58" s="7"/>
      <c r="C58" s="7"/>
      <c r="D58" s="7"/>
      <c r="E58" s="7"/>
      <c r="F58" s="7"/>
      <c r="G58" s="7"/>
      <c r="H58" s="25"/>
      <c r="I58" s="26"/>
      <c r="J58" s="26"/>
      <c r="K58" s="7"/>
      <c r="L58" s="7"/>
      <c r="M58" s="7"/>
      <c r="N58" s="9"/>
      <c r="O58" s="67"/>
      <c r="P58" s="9"/>
    </row>
    <row r="59" spans="1:16" ht="18">
      <c r="A59" s="10" t="s">
        <v>95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25"/>
      <c r="N59" s="217" t="s">
        <v>32</v>
      </c>
      <c r="O59" s="224">
        <f>+O50-O53-O56</f>
        <v>0</v>
      </c>
      <c r="P59" s="9">
        <v>67</v>
      </c>
    </row>
    <row r="60" spans="1:16" ht="18">
      <c r="A60" s="10" t="s">
        <v>96</v>
      </c>
      <c r="B60" s="10"/>
      <c r="C60" s="7"/>
      <c r="D60" s="7"/>
      <c r="E60" s="7"/>
      <c r="F60" s="7"/>
      <c r="G60" s="7"/>
      <c r="H60" s="7"/>
      <c r="I60" s="7"/>
      <c r="J60" s="7"/>
      <c r="K60" s="7"/>
      <c r="L60" s="7"/>
      <c r="M60" s="25"/>
      <c r="N60" s="218"/>
      <c r="O60" s="225"/>
      <c r="P60" s="9"/>
    </row>
    <row r="61" spans="1:16" ht="18">
      <c r="A61" s="10"/>
      <c r="B61" s="10"/>
      <c r="C61" s="7"/>
      <c r="D61" s="7"/>
      <c r="E61" s="7"/>
      <c r="F61" s="7"/>
      <c r="G61" s="7"/>
      <c r="H61" s="7"/>
      <c r="I61" s="7"/>
      <c r="J61" s="7"/>
      <c r="K61" s="7"/>
      <c r="L61" s="7"/>
      <c r="M61" s="25"/>
      <c r="N61" s="26"/>
      <c r="O61" s="20"/>
      <c r="P61" s="9"/>
    </row>
    <row r="62" spans="1:16" ht="18">
      <c r="A62" s="7"/>
      <c r="B62" s="10"/>
      <c r="C62" s="7"/>
      <c r="D62" s="7"/>
      <c r="E62" s="7"/>
      <c r="F62" s="7"/>
      <c r="G62" s="7"/>
      <c r="H62" s="7"/>
      <c r="I62" s="7"/>
      <c r="J62" s="7"/>
      <c r="K62" s="7"/>
      <c r="L62" s="7"/>
      <c r="M62" s="25"/>
      <c r="N62" s="26"/>
      <c r="O62" s="20"/>
      <c r="P62" s="9"/>
    </row>
    <row r="63" spans="1:16" ht="18">
      <c r="A63" s="6" t="s">
        <v>97</v>
      </c>
      <c r="B63" s="7"/>
      <c r="C63" s="7"/>
      <c r="D63" s="7"/>
      <c r="E63" s="7"/>
      <c r="F63" s="14"/>
      <c r="G63" s="14"/>
      <c r="H63" s="7"/>
      <c r="I63" s="7"/>
      <c r="J63" s="7"/>
      <c r="K63" s="29"/>
      <c r="L63" s="29"/>
      <c r="M63" s="7"/>
      <c r="N63" s="9"/>
      <c r="O63" s="24"/>
      <c r="P63" s="9"/>
    </row>
    <row r="64" spans="1:16" ht="18">
      <c r="A64" s="7"/>
      <c r="B64" s="7"/>
      <c r="C64" s="7"/>
      <c r="D64" s="7"/>
      <c r="E64" s="7"/>
      <c r="F64" s="25"/>
      <c r="G64" s="25"/>
      <c r="H64" s="7"/>
      <c r="I64" s="7"/>
      <c r="J64" s="7"/>
      <c r="K64" s="7"/>
      <c r="L64" s="7"/>
      <c r="M64" s="7"/>
      <c r="N64" s="9"/>
      <c r="O64" s="24"/>
      <c r="P64" s="9"/>
    </row>
    <row r="65" spans="1:16" ht="18">
      <c r="A65" s="29" t="s">
        <v>98</v>
      </c>
      <c r="B65" s="29"/>
      <c r="C65" s="29"/>
      <c r="D65" s="7"/>
      <c r="E65" s="7"/>
      <c r="F65" s="305">
        <f>'Page 2'!N29</f>
        <v>0</v>
      </c>
      <c r="G65" s="306"/>
      <c r="H65" s="15" t="s">
        <v>129</v>
      </c>
      <c r="I65" s="15"/>
      <c r="J65" s="15"/>
      <c r="K65" s="256">
        <f>+O59</f>
        <v>0</v>
      </c>
      <c r="L65" s="279"/>
      <c r="M65" s="280"/>
      <c r="N65" s="217" t="s">
        <v>32</v>
      </c>
      <c r="O65" s="224" t="e">
        <f>F65/F66*K65</f>
        <v>#DIV/0!</v>
      </c>
      <c r="P65" s="9">
        <v>68</v>
      </c>
    </row>
    <row r="66" spans="1:16" ht="18">
      <c r="A66" s="7" t="s">
        <v>90</v>
      </c>
      <c r="B66" s="7"/>
      <c r="C66" s="7"/>
      <c r="D66" s="7"/>
      <c r="E66" s="7"/>
      <c r="F66" s="307">
        <f>'Page 1'!N70</f>
        <v>0</v>
      </c>
      <c r="G66" s="308"/>
      <c r="H66" s="15" t="s">
        <v>99</v>
      </c>
      <c r="I66" s="15"/>
      <c r="J66" s="15"/>
      <c r="K66" s="267"/>
      <c r="L66" s="268"/>
      <c r="M66" s="269"/>
      <c r="N66" s="218"/>
      <c r="O66" s="261"/>
      <c r="P66" s="77"/>
    </row>
    <row r="67" spans="1:16" ht="18">
      <c r="A67" s="7"/>
      <c r="B67" s="7"/>
      <c r="C67" s="7"/>
      <c r="D67" s="7"/>
      <c r="E67" s="7"/>
      <c r="F67" s="43"/>
      <c r="G67" s="43"/>
      <c r="H67" s="15"/>
      <c r="I67" s="15"/>
      <c r="J67" s="15"/>
      <c r="K67" s="72"/>
      <c r="L67" s="72"/>
      <c r="M67" s="72"/>
      <c r="N67" s="26"/>
      <c r="O67" s="67"/>
      <c r="P67" s="9"/>
    </row>
    <row r="68" spans="1:16" ht="18">
      <c r="A68" s="7"/>
      <c r="B68" s="7"/>
      <c r="C68" s="7"/>
      <c r="D68" s="7"/>
      <c r="E68" s="7"/>
      <c r="F68" s="7"/>
      <c r="G68" s="7"/>
      <c r="H68" s="25"/>
      <c r="I68" s="7"/>
      <c r="J68" s="7"/>
      <c r="K68" s="73"/>
      <c r="L68" s="73"/>
      <c r="M68" s="73"/>
      <c r="N68" s="9"/>
      <c r="O68" s="67"/>
      <c r="P68" s="9"/>
    </row>
    <row r="69" spans="1:16" ht="18">
      <c r="A69" s="28" t="s">
        <v>122</v>
      </c>
      <c r="B69" s="29"/>
      <c r="C69" s="11"/>
      <c r="D69" s="11"/>
      <c r="E69" s="11" t="s">
        <v>130</v>
      </c>
      <c r="F69" s="301" t="e">
        <f>+O65</f>
        <v>#DIV/0!</v>
      </c>
      <c r="G69" s="302"/>
      <c r="H69" s="62" t="s">
        <v>100</v>
      </c>
      <c r="I69" s="63" t="s">
        <v>131</v>
      </c>
      <c r="J69" s="7"/>
      <c r="K69" s="256">
        <f>+O56</f>
        <v>0</v>
      </c>
      <c r="L69" s="279"/>
      <c r="M69" s="280"/>
      <c r="N69" s="217" t="s">
        <v>32</v>
      </c>
      <c r="O69" s="224" t="e">
        <f>+F69+K69</f>
        <v>#DIV/0!</v>
      </c>
      <c r="P69" s="9">
        <v>69</v>
      </c>
    </row>
    <row r="70" spans="1:16" ht="18">
      <c r="A70" s="28"/>
      <c r="B70" s="29"/>
      <c r="C70" s="11"/>
      <c r="D70" s="11"/>
      <c r="E70" s="11"/>
      <c r="F70" s="303"/>
      <c r="G70" s="304"/>
      <c r="H70" s="7"/>
      <c r="I70" s="7"/>
      <c r="J70" s="7"/>
      <c r="K70" s="281"/>
      <c r="L70" s="282"/>
      <c r="M70" s="283"/>
      <c r="N70" s="218"/>
      <c r="O70" s="225"/>
      <c r="P70" s="9"/>
    </row>
    <row r="71" spans="1:16" ht="18">
      <c r="A71" s="28"/>
      <c r="B71" s="29"/>
      <c r="C71" s="11"/>
      <c r="D71" s="11"/>
      <c r="E71" s="11"/>
      <c r="F71" s="46"/>
      <c r="G71" s="46"/>
      <c r="H71" s="7"/>
      <c r="I71" s="7"/>
      <c r="J71" s="7"/>
      <c r="K71" s="47"/>
      <c r="L71" s="47"/>
      <c r="M71" s="47"/>
      <c r="N71" s="7"/>
      <c r="O71" s="48"/>
      <c r="P71" s="9"/>
    </row>
    <row r="72" spans="1:16" ht="18">
      <c r="A72" s="28"/>
      <c r="B72" s="29"/>
      <c r="C72" s="11"/>
      <c r="D72" s="11"/>
      <c r="E72" s="11"/>
      <c r="F72" s="46"/>
      <c r="G72" s="46"/>
      <c r="H72" s="7"/>
      <c r="I72" s="7"/>
      <c r="J72" s="7"/>
      <c r="K72" s="46"/>
      <c r="L72" s="46"/>
      <c r="M72" s="49"/>
      <c r="N72" s="7"/>
      <c r="O72" s="20"/>
      <c r="P72" s="9"/>
    </row>
    <row r="73" spans="1:16" ht="18">
      <c r="A73" s="28"/>
      <c r="B73" s="29"/>
      <c r="C73" s="11"/>
      <c r="D73" s="11"/>
      <c r="E73" s="11"/>
      <c r="F73" s="11"/>
      <c r="G73" s="11"/>
      <c r="H73" s="7"/>
      <c r="I73" s="7"/>
      <c r="J73" s="7"/>
      <c r="K73" s="11"/>
      <c r="L73" s="11"/>
      <c r="M73" s="11"/>
      <c r="N73" s="7"/>
      <c r="O73" s="20"/>
      <c r="P73" s="9"/>
    </row>
    <row r="74" spans="1:16" ht="18">
      <c r="A74" s="23" t="s">
        <v>101</v>
      </c>
      <c r="B74" s="10"/>
      <c r="C74" s="10"/>
      <c r="D74" s="7"/>
      <c r="E74" s="7"/>
      <c r="F74" s="7"/>
      <c r="G74" s="7"/>
      <c r="H74" s="25"/>
      <c r="I74" s="7"/>
      <c r="J74" s="7"/>
      <c r="K74" s="7"/>
      <c r="L74" s="7"/>
      <c r="M74" s="7"/>
      <c r="N74" s="9"/>
      <c r="O74" s="24"/>
      <c r="P74" s="9"/>
    </row>
    <row r="75" spans="1:16" ht="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25"/>
      <c r="N75" s="9"/>
      <c r="O75" s="24"/>
      <c r="P75" s="9"/>
    </row>
    <row r="76" spans="1:16" ht="18">
      <c r="A76" s="7" t="s">
        <v>102</v>
      </c>
      <c r="B76" s="7"/>
      <c r="C76" s="7"/>
      <c r="D76" s="7"/>
      <c r="E76" s="7"/>
      <c r="F76" s="11"/>
      <c r="G76" s="11"/>
      <c r="H76" s="7"/>
      <c r="I76" s="7"/>
      <c r="J76" s="7"/>
      <c r="K76" s="7"/>
      <c r="L76" s="7"/>
      <c r="M76" s="7"/>
      <c r="N76" s="9"/>
      <c r="O76" s="24"/>
      <c r="P76" s="13"/>
    </row>
    <row r="77" spans="1:16" ht="18">
      <c r="A77" s="7" t="s">
        <v>103</v>
      </c>
      <c r="B77" s="7"/>
      <c r="C77" s="7"/>
      <c r="D77" s="7"/>
      <c r="E77" s="7"/>
      <c r="F77" s="25"/>
      <c r="G77" s="25"/>
      <c r="H77" s="7"/>
      <c r="I77" s="7"/>
      <c r="J77" s="7"/>
      <c r="K77" s="7"/>
      <c r="L77" s="7"/>
      <c r="M77" s="7"/>
      <c r="N77" s="9"/>
      <c r="O77" s="24"/>
      <c r="P77" s="9"/>
    </row>
    <row r="78" spans="1:16" ht="18">
      <c r="A78" s="7" t="s">
        <v>136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24"/>
      <c r="P78" s="9"/>
    </row>
    <row r="79" spans="1:16" ht="18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204" t="s">
        <v>116</v>
      </c>
      <c r="P79" s="204"/>
    </row>
    <row r="80" spans="1:1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</sheetData>
  <customSheetViews>
    <customSheetView guid="{AB6A63C1-BDE3-47A3-9B96-496530CE4AA6}" scale="70" fitToPage="1" showRuler="0" topLeftCell="B1">
      <selection activeCell="I25" sqref="I25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  <customSheetView guid="{EA1FBEA0-7F2A-4951-9E41-5AAD4704B92C}" showPageBreaks="1" fitToPage="1" showRuler="0">
      <pageMargins left="0.74803149606299213" right="0.74803149606299213" top="0.98425196850393704" bottom="0.98425196850393704" header="0.51181102362204722" footer="0.51181102362204722"/>
      <pageSetup paperSize="9" scale="49" orientation="portrait" r:id="rId2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  <customSheetView guid="{2CA51737-B04D-4549-8843-F34004D6A8C7}" fitToPage="1">
      <selection activeCell="G16" sqref="G16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&amp;L&amp;8Practitioner Services is a division of the Common Services Agency,
commonly known as NHS National Services Scotland&amp;CPage 4&amp;RGMSSUP003XLS v8 (09-2013)</oddFooter>
      </headerFooter>
    </customSheetView>
    <customSheetView guid="{8702AA05-D38F-4556-B374-C1DE209BABF6}" fitToPage="1" showRuler="0">
      <selection activeCell="I16" sqref="I16"/>
      <pageMargins left="0.74803149606299213" right="0.74803149606299213" top="0.98425196850393704" bottom="0.98425196850393704" header="0.51181102362204722" footer="0.51181102362204722"/>
      <pageSetup paperSize="9" scale="49" orientation="portrait" r:id="rId4"/>
      <headerFooter alignWithMargins="0">
        <oddFooter>&amp;CPage 4&amp;RPSDSUP003XLS (11-2007)</oddFooter>
      </headerFooter>
    </customSheetView>
    <customSheetView guid="{25BDAE8F-228C-4E11-BEB4-0E39F1F5A079}" fitToPage="1" showRuler="0">
      <selection activeCell="B55" sqref="B55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4&amp;RGMSSUP003XLS v7 (10-2012)</oddFooter>
      </headerFooter>
    </customSheetView>
    <customSheetView guid="{BDCAAF4D-82A8-4194-B60B-B185F13F6DDD}" scale="70" fitToPage="1" showRuler="0">
      <selection activeCell="D4" sqref="D4:D5"/>
      <pageMargins left="0.74803149606299213" right="0.74803149606299213" top="0.98425196850393704" bottom="0.98425196850393704" header="0.51181102362204722" footer="0.51181102362204722"/>
      <pageSetup paperSize="9" scale="49" orientation="portrait" r:id="rId6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</customSheetViews>
  <mergeCells count="45">
    <mergeCell ref="F69:G70"/>
    <mergeCell ref="F65:G65"/>
    <mergeCell ref="F66:G66"/>
    <mergeCell ref="N26:N27"/>
    <mergeCell ref="N41:N42"/>
    <mergeCell ref="N53:N54"/>
    <mergeCell ref="N56:N57"/>
    <mergeCell ref="F42:G42"/>
    <mergeCell ref="D4:D5"/>
    <mergeCell ref="D7:D8"/>
    <mergeCell ref="D11:D12"/>
    <mergeCell ref="F7:G8"/>
    <mergeCell ref="F11:G12"/>
    <mergeCell ref="F4:G5"/>
    <mergeCell ref="O79:P79"/>
    <mergeCell ref="O59:O60"/>
    <mergeCell ref="K65:M66"/>
    <mergeCell ref="O65:O66"/>
    <mergeCell ref="K69:M70"/>
    <mergeCell ref="O69:O70"/>
    <mergeCell ref="N65:N66"/>
    <mergeCell ref="N69:N70"/>
    <mergeCell ref="N59:N60"/>
    <mergeCell ref="O7:O8"/>
    <mergeCell ref="O11:O12"/>
    <mergeCell ref="F3:G3"/>
    <mergeCell ref="N4:N5"/>
    <mergeCell ref="N7:N8"/>
    <mergeCell ref="N11:N12"/>
    <mergeCell ref="F2:G2"/>
    <mergeCell ref="O53:O54"/>
    <mergeCell ref="O56:O57"/>
    <mergeCell ref="O16:O17"/>
    <mergeCell ref="O41:O42"/>
    <mergeCell ref="O50:O51"/>
    <mergeCell ref="H41:I42"/>
    <mergeCell ref="K41:M42"/>
    <mergeCell ref="F41:G41"/>
    <mergeCell ref="O4:O5"/>
    <mergeCell ref="O20:O21"/>
    <mergeCell ref="O23:O24"/>
    <mergeCell ref="O26:O27"/>
    <mergeCell ref="N16:N17"/>
    <mergeCell ref="N20:N21"/>
    <mergeCell ref="N23:N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0" orientation="portrait" r:id="rId7"/>
  <headerFooter alignWithMargins="0">
    <oddFooter>&amp;CPage 4&amp;RGM-CF-SF006 v8 (02-2023)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9"/>
  <sheetViews>
    <sheetView topLeftCell="A46" zoomScaleNormal="100" workbookViewId="0">
      <selection activeCell="K28" sqref="K28"/>
    </sheetView>
  </sheetViews>
  <sheetFormatPr defaultRowHeight="12.75"/>
  <sheetData>
    <row r="1" spans="1:16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4"/>
      <c r="O1" s="113"/>
      <c r="P1" s="77"/>
    </row>
    <row r="2" spans="1:16" ht="18" customHeight="1">
      <c r="A2" s="7" t="s">
        <v>246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4"/>
      <c r="O2" s="113"/>
      <c r="P2" s="77"/>
    </row>
    <row r="3" spans="1:16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4"/>
      <c r="O3" s="113"/>
      <c r="P3" s="77"/>
    </row>
    <row r="4" spans="1:16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4"/>
      <c r="O4" s="113"/>
      <c r="P4" s="77"/>
    </row>
    <row r="5" spans="1:16" ht="18" customHeight="1">
      <c r="A5" s="28" t="s">
        <v>104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4"/>
      <c r="O5" s="113"/>
      <c r="P5" s="77"/>
    </row>
    <row r="6" spans="1:16" ht="18" customHeight="1">
      <c r="A6" s="28" t="s">
        <v>191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  <c r="O6" s="113" t="s">
        <v>17</v>
      </c>
      <c r="P6" s="77"/>
    </row>
    <row r="7" spans="1:16" ht="18" customHeight="1">
      <c r="A7" s="28" t="s">
        <v>241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4"/>
      <c r="O7" s="113"/>
      <c r="P7" s="77"/>
    </row>
    <row r="8" spans="1:16" ht="18" customHeight="1">
      <c r="A8" s="28" t="s">
        <v>247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4"/>
      <c r="O8" s="113"/>
      <c r="P8" s="77"/>
    </row>
    <row r="9" spans="1:16" ht="18" customHeight="1">
      <c r="A9" s="5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4"/>
      <c r="O9" s="113"/>
      <c r="P9" s="77"/>
    </row>
    <row r="10" spans="1:16" ht="18" customHeight="1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52"/>
      <c r="N10" s="54"/>
      <c r="O10" s="113">
        <v>70</v>
      </c>
      <c r="P10" s="77"/>
    </row>
    <row r="11" spans="1:16" ht="18" customHeight="1">
      <c r="A11" s="5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4"/>
      <c r="M11" s="11"/>
      <c r="N11" s="56"/>
      <c r="O11" s="113"/>
      <c r="P11" s="77"/>
    </row>
    <row r="12" spans="1:16" ht="18" customHeight="1">
      <c r="A12" s="5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4"/>
      <c r="M12" s="11"/>
      <c r="N12" s="56"/>
      <c r="O12" s="113"/>
      <c r="P12" s="77"/>
    </row>
    <row r="13" spans="1:16" ht="18" customHeight="1">
      <c r="A13" s="5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4"/>
      <c r="M13" s="11"/>
      <c r="N13" s="56"/>
      <c r="O13" s="113"/>
      <c r="P13" s="77"/>
    </row>
    <row r="14" spans="1:16" ht="18" customHeight="1">
      <c r="A14" s="5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4"/>
      <c r="M14" s="11"/>
      <c r="N14" s="56"/>
      <c r="O14" s="113"/>
      <c r="P14" s="77"/>
    </row>
    <row r="15" spans="1:16" ht="18" customHeight="1">
      <c r="A15" s="5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4"/>
      <c r="M15" s="11"/>
      <c r="N15" s="56"/>
      <c r="O15" s="113"/>
      <c r="P15" s="77"/>
    </row>
    <row r="16" spans="1:16" ht="18" customHeight="1">
      <c r="A16" s="5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4"/>
      <c r="M16" s="11"/>
      <c r="N16" s="56"/>
      <c r="O16" s="113"/>
      <c r="P16" s="77"/>
    </row>
    <row r="17" spans="1:16" ht="18" customHeight="1">
      <c r="A17" s="5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4"/>
      <c r="M17" s="11"/>
      <c r="N17" s="56"/>
      <c r="O17" s="113"/>
      <c r="P17" s="77"/>
    </row>
    <row r="18" spans="1:16" ht="18" customHeight="1">
      <c r="A18" s="5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4"/>
      <c r="M18" s="11"/>
      <c r="N18" s="56"/>
      <c r="O18" s="113"/>
      <c r="P18" s="77"/>
    </row>
    <row r="19" spans="1:16" ht="18" customHeight="1">
      <c r="A19" s="5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4"/>
      <c r="M19" s="11"/>
      <c r="N19" s="56"/>
      <c r="O19" s="113"/>
      <c r="P19" s="77"/>
    </row>
    <row r="20" spans="1:16" ht="18" customHeight="1">
      <c r="A20" s="5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4"/>
      <c r="M20" s="11"/>
      <c r="N20" s="56"/>
      <c r="O20" s="113"/>
      <c r="P20" s="77"/>
    </row>
    <row r="21" spans="1:16" ht="18" customHeight="1">
      <c r="A21" s="5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4"/>
      <c r="M21" s="11"/>
      <c r="N21" s="56"/>
      <c r="O21" s="113"/>
      <c r="P21" s="77"/>
    </row>
    <row r="22" spans="1:16" ht="18" customHeight="1">
      <c r="A22" s="5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4"/>
      <c r="M22" s="11"/>
      <c r="N22" s="56"/>
      <c r="O22" s="113"/>
      <c r="P22" s="77"/>
    </row>
    <row r="23" spans="1:16" ht="18" customHeight="1">
      <c r="A23" s="5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4"/>
      <c r="M23" s="11"/>
      <c r="N23" s="56"/>
      <c r="O23" s="113"/>
      <c r="P23" s="77"/>
    </row>
    <row r="24" spans="1:16" ht="18" customHeight="1">
      <c r="A24" s="5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4"/>
      <c r="M24" s="11"/>
      <c r="N24" s="56"/>
      <c r="O24" s="113"/>
      <c r="P24" s="77"/>
    </row>
    <row r="25" spans="1:16" ht="18" customHeight="1">
      <c r="A25" s="5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4"/>
      <c r="M25" s="11"/>
      <c r="N25" s="56"/>
      <c r="O25" s="113"/>
      <c r="P25" s="77"/>
    </row>
    <row r="26" spans="1:16" ht="18" customHeight="1">
      <c r="A26" s="5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4"/>
      <c r="M26" s="11"/>
      <c r="N26" s="56"/>
      <c r="O26" s="113"/>
      <c r="P26" s="77"/>
    </row>
    <row r="27" spans="1:16" ht="18" customHeight="1">
      <c r="A27" s="5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"/>
      <c r="M27" s="11"/>
      <c r="N27" s="56"/>
      <c r="O27" s="113"/>
      <c r="P27" s="77"/>
    </row>
    <row r="28" spans="1:16" ht="18" customHeight="1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4"/>
      <c r="M28" s="11"/>
      <c r="N28" s="56"/>
      <c r="O28" s="113"/>
      <c r="P28" s="77"/>
    </row>
    <row r="29" spans="1:16" ht="18" customHeight="1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4"/>
      <c r="M29" s="11"/>
      <c r="N29" s="56"/>
      <c r="O29" s="113"/>
      <c r="P29" s="77"/>
    </row>
    <row r="30" spans="1:16" ht="18" customHeight="1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4"/>
      <c r="M30" s="11"/>
      <c r="N30" s="56"/>
      <c r="O30" s="113"/>
      <c r="P30" s="77"/>
    </row>
    <row r="31" spans="1:16" ht="18" customHeight="1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4"/>
      <c r="M31" s="11"/>
      <c r="N31" s="56"/>
      <c r="O31" s="113"/>
      <c r="P31" s="77"/>
    </row>
    <row r="32" spans="1:16" ht="18" customHeight="1">
      <c r="A32" s="5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4"/>
      <c r="M32" s="11"/>
      <c r="N32" s="56"/>
      <c r="O32" s="113"/>
      <c r="P32" s="77"/>
    </row>
    <row r="33" spans="1:16" ht="18" customHeight="1">
      <c r="A33" s="5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4"/>
      <c r="M33" s="11"/>
      <c r="N33" s="56"/>
      <c r="O33" s="113"/>
      <c r="P33" s="77"/>
    </row>
    <row r="34" spans="1:16" ht="18" customHeight="1">
      <c r="A34" s="57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8"/>
      <c r="M34" s="50"/>
      <c r="N34" s="59"/>
      <c r="O34" s="113"/>
      <c r="P34" s="77"/>
    </row>
    <row r="35" spans="1:16" ht="18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13"/>
      <c r="P35" s="77"/>
    </row>
    <row r="36" spans="1:16" ht="18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13"/>
      <c r="P36" s="77"/>
    </row>
    <row r="37" spans="1:16" ht="18" customHeight="1">
      <c r="A37" s="60" t="s">
        <v>137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13"/>
      <c r="P37" s="77"/>
    </row>
    <row r="38" spans="1:16" ht="18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13"/>
      <c r="P38" s="77"/>
    </row>
    <row r="39" spans="1:16" ht="18" customHeight="1">
      <c r="A39" s="11" t="s">
        <v>105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13"/>
      <c r="P39" s="77"/>
    </row>
    <row r="40" spans="1:16" ht="18" customHeight="1">
      <c r="A40" s="11" t="s">
        <v>253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13"/>
      <c r="P40" s="77"/>
    </row>
    <row r="41" spans="1:16" ht="18" customHeight="1">
      <c r="A41" s="11" t="s">
        <v>153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13"/>
      <c r="P41" s="77"/>
    </row>
    <row r="42" spans="1:16" ht="18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13"/>
      <c r="P42" s="77"/>
    </row>
    <row r="43" spans="1:16" ht="18" customHeight="1">
      <c r="A43" s="11" t="s">
        <v>167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13"/>
      <c r="P43" s="77"/>
    </row>
    <row r="44" spans="1:16" ht="18" customHeight="1">
      <c r="A44" s="7" t="s">
        <v>162</v>
      </c>
      <c r="B44" s="7"/>
      <c r="C44" s="7"/>
      <c r="D44" s="7"/>
      <c r="E44" s="7"/>
      <c r="F44" s="7"/>
      <c r="G44" s="11"/>
      <c r="H44" s="11"/>
      <c r="I44" s="11"/>
      <c r="J44" s="7"/>
      <c r="K44" s="7"/>
      <c r="L44" s="7"/>
      <c r="M44" s="11"/>
      <c r="N44" s="12"/>
      <c r="O44" s="113"/>
      <c r="P44" s="77"/>
    </row>
    <row r="45" spans="1:16" ht="18" customHeight="1">
      <c r="A45" s="7"/>
      <c r="B45" s="7"/>
      <c r="C45" s="7"/>
      <c r="D45" s="7"/>
      <c r="E45" s="7"/>
      <c r="F45" s="7"/>
      <c r="G45" s="11"/>
      <c r="H45" s="11"/>
      <c r="I45" s="11"/>
      <c r="J45" s="7"/>
      <c r="K45" s="7"/>
      <c r="L45" s="7"/>
      <c r="M45" s="11"/>
      <c r="N45" s="12"/>
      <c r="O45" s="113"/>
      <c r="P45" s="77"/>
    </row>
    <row r="46" spans="1:16" ht="18" customHeight="1">
      <c r="A46" s="11" t="s">
        <v>142</v>
      </c>
      <c r="B46" s="11"/>
      <c r="C46" s="11"/>
      <c r="D46" s="11"/>
      <c r="E46" s="7"/>
      <c r="F46" s="7"/>
      <c r="G46" s="7"/>
      <c r="H46" s="7"/>
      <c r="I46" s="7"/>
      <c r="J46" s="11"/>
      <c r="K46" s="11"/>
      <c r="L46" s="7"/>
      <c r="M46" s="11"/>
      <c r="N46" s="12"/>
      <c r="O46" s="113"/>
      <c r="P46" s="77"/>
    </row>
    <row r="47" spans="1:16" ht="18" customHeight="1">
      <c r="A47" s="11" t="s">
        <v>143</v>
      </c>
      <c r="B47" s="11"/>
      <c r="C47" s="11"/>
      <c r="D47" s="50"/>
      <c r="E47" s="50"/>
      <c r="F47" s="50"/>
      <c r="G47" s="50"/>
      <c r="H47" s="50"/>
      <c r="I47" s="11"/>
      <c r="J47" s="7"/>
      <c r="K47" s="7"/>
      <c r="L47" s="11" t="s">
        <v>106</v>
      </c>
      <c r="M47" s="7"/>
      <c r="N47" s="61"/>
      <c r="O47" s="13"/>
      <c r="P47" s="77"/>
    </row>
    <row r="48" spans="1:16" ht="18" customHeight="1">
      <c r="A48" s="11"/>
      <c r="B48" s="11"/>
      <c r="C48" s="11"/>
      <c r="D48" s="11" t="s">
        <v>141</v>
      </c>
      <c r="E48" s="11"/>
      <c r="F48" s="11"/>
      <c r="G48" s="11"/>
      <c r="H48" s="11"/>
      <c r="I48" s="11"/>
      <c r="J48" s="7"/>
      <c r="K48" s="7"/>
      <c r="L48" s="11"/>
      <c r="M48" s="7"/>
      <c r="N48" s="20"/>
      <c r="O48" s="13"/>
      <c r="P48" s="77"/>
    </row>
    <row r="49" spans="1:16" ht="18" customHeight="1">
      <c r="A49" s="11" t="s">
        <v>138</v>
      </c>
      <c r="B49" s="11"/>
      <c r="C49" s="11"/>
      <c r="D49" s="11"/>
      <c r="E49" s="11"/>
      <c r="F49" s="11"/>
      <c r="G49" s="11"/>
      <c r="H49" s="11"/>
      <c r="I49" s="11"/>
      <c r="J49" s="7"/>
      <c r="K49" s="7"/>
      <c r="L49" s="11"/>
      <c r="M49" s="7"/>
      <c r="N49" s="20"/>
      <c r="O49" s="13"/>
      <c r="P49" s="77"/>
    </row>
    <row r="50" spans="1:16" ht="18">
      <c r="A50" s="11"/>
      <c r="B50" s="11"/>
      <c r="C50" s="11"/>
      <c r="D50" s="11"/>
      <c r="E50" s="11"/>
      <c r="F50" s="11"/>
      <c r="G50" s="11"/>
      <c r="H50" s="11"/>
      <c r="I50" s="11"/>
      <c r="J50" s="7"/>
      <c r="K50" s="7"/>
      <c r="L50" s="11"/>
      <c r="M50" s="7"/>
      <c r="N50" s="20"/>
      <c r="O50" s="13"/>
      <c r="P50" s="77"/>
    </row>
    <row r="51" spans="1:16" ht="18" customHeight="1" thickBot="1"/>
    <row r="52" spans="1:16" ht="21" thickBot="1">
      <c r="C52" s="338" t="s">
        <v>251</v>
      </c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40"/>
    </row>
    <row r="53" spans="1:16" ht="25.5" customHeight="1" thickBot="1">
      <c r="C53" s="338" t="s">
        <v>243</v>
      </c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40"/>
    </row>
    <row r="54" spans="1:16" ht="25.5" customHeight="1" thickBot="1">
      <c r="C54" s="338" t="s">
        <v>252</v>
      </c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40"/>
    </row>
    <row r="55" spans="1:16" ht="25.5" customHeight="1" thickBot="1"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16" ht="25.5" customHeight="1" thickBot="1">
      <c r="C56" s="341" t="s">
        <v>195</v>
      </c>
      <c r="D56" s="342"/>
      <c r="E56" s="342"/>
      <c r="F56" s="343"/>
      <c r="G56" s="344" t="s">
        <v>196</v>
      </c>
      <c r="H56" s="345"/>
      <c r="I56" s="345"/>
      <c r="J56" s="346"/>
      <c r="K56" s="344" t="s">
        <v>197</v>
      </c>
      <c r="L56" s="345"/>
      <c r="M56" s="345"/>
      <c r="N56" s="346"/>
    </row>
    <row r="57" spans="1:16" ht="25.5" customHeight="1">
      <c r="C57" s="329" t="s">
        <v>198</v>
      </c>
      <c r="D57" s="330"/>
      <c r="E57" s="330"/>
      <c r="F57" s="331"/>
      <c r="G57" s="323">
        <v>20605</v>
      </c>
      <c r="H57" s="324"/>
      <c r="I57" s="324"/>
      <c r="J57" s="325"/>
      <c r="K57" s="332">
        <v>5.1999999999999998E-2</v>
      </c>
      <c r="L57" s="333"/>
      <c r="M57" s="333"/>
      <c r="N57" s="334"/>
    </row>
    <row r="58" spans="1:16" ht="25.5" customHeight="1">
      <c r="C58" s="335">
        <v>20606</v>
      </c>
      <c r="D58" s="336"/>
      <c r="E58" s="336"/>
      <c r="F58" s="337"/>
      <c r="G58" s="323">
        <v>24972</v>
      </c>
      <c r="H58" s="324"/>
      <c r="I58" s="324"/>
      <c r="J58" s="325"/>
      <c r="K58" s="326">
        <v>5.8000000000000003E-2</v>
      </c>
      <c r="L58" s="327"/>
      <c r="M58" s="327"/>
      <c r="N58" s="328"/>
    </row>
    <row r="59" spans="1:16" ht="25.5" customHeight="1">
      <c r="C59" s="320">
        <v>24973</v>
      </c>
      <c r="D59" s="321"/>
      <c r="E59" s="321"/>
      <c r="F59" s="322"/>
      <c r="G59" s="323">
        <v>31648</v>
      </c>
      <c r="H59" s="324"/>
      <c r="I59" s="324"/>
      <c r="J59" s="325"/>
      <c r="K59" s="326">
        <v>7.2999999999999995E-2</v>
      </c>
      <c r="L59" s="327"/>
      <c r="M59" s="327"/>
      <c r="N59" s="328"/>
    </row>
    <row r="60" spans="1:16" ht="25.5" customHeight="1">
      <c r="C60" s="320">
        <v>31649</v>
      </c>
      <c r="D60" s="321"/>
      <c r="E60" s="321"/>
      <c r="F60" s="322"/>
      <c r="G60" s="323">
        <v>64094</v>
      </c>
      <c r="H60" s="324"/>
      <c r="I60" s="324"/>
      <c r="J60" s="325"/>
      <c r="K60" s="326">
        <v>9.5000000000000001E-2</v>
      </c>
      <c r="L60" s="327"/>
      <c r="M60" s="327"/>
      <c r="N60" s="328"/>
    </row>
    <row r="61" spans="1:16" ht="25.5" customHeight="1">
      <c r="C61" s="320">
        <v>64095</v>
      </c>
      <c r="D61" s="321"/>
      <c r="E61" s="321"/>
      <c r="F61" s="322"/>
      <c r="G61" s="323">
        <v>89731</v>
      </c>
      <c r="H61" s="324"/>
      <c r="I61" s="324"/>
      <c r="J61" s="325"/>
      <c r="K61" s="326">
        <v>0.127</v>
      </c>
      <c r="L61" s="327"/>
      <c r="M61" s="327"/>
      <c r="N61" s="328"/>
    </row>
    <row r="62" spans="1:16" ht="25.5" customHeight="1">
      <c r="C62" s="320">
        <v>89732</v>
      </c>
      <c r="D62" s="321"/>
      <c r="E62" s="321"/>
      <c r="F62" s="322"/>
      <c r="G62" s="323">
        <v>119560</v>
      </c>
      <c r="H62" s="324"/>
      <c r="I62" s="324"/>
      <c r="J62" s="325"/>
      <c r="K62" s="326">
        <v>0.13700000000000001</v>
      </c>
      <c r="L62" s="327"/>
      <c r="M62" s="327"/>
      <c r="N62" s="328"/>
    </row>
    <row r="63" spans="1:16" ht="25.5" customHeight="1" thickBot="1">
      <c r="C63" s="311">
        <v>119561</v>
      </c>
      <c r="D63" s="312"/>
      <c r="E63" s="312"/>
      <c r="F63" s="313"/>
      <c r="G63" s="314" t="s">
        <v>199</v>
      </c>
      <c r="H63" s="315"/>
      <c r="I63" s="315"/>
      <c r="J63" s="316"/>
      <c r="K63" s="317">
        <v>0.14699999999999999</v>
      </c>
      <c r="L63" s="318"/>
      <c r="M63" s="318"/>
      <c r="N63" s="319"/>
    </row>
    <row r="64" spans="1:16" ht="25.5" customHeight="1"/>
    <row r="65" ht="25.5" customHeight="1"/>
    <row r="66" ht="25.5" customHeight="1"/>
    <row r="67" ht="25.5" customHeight="1"/>
    <row r="68" ht="25.5" customHeight="1"/>
    <row r="69" ht="25.5" customHeight="1"/>
  </sheetData>
  <customSheetViews>
    <customSheetView guid="{AB6A63C1-BDE3-47A3-9B96-496530CE4AA6}" scale="70" topLeftCell="A37">
      <selection activeCell="A41" sqref="A41"/>
      <pageMargins left="0.7" right="0.7" top="0.75" bottom="0.75" header="0.3" footer="0.3"/>
      <pageSetup paperSize="9" orientation="portrait" r:id="rId1"/>
    </customSheetView>
    <customSheetView guid="{EA1FBEA0-7F2A-4951-9E41-5AAD4704B92C}" showPageBreaks="1">
      <selection activeCell="K69" sqref="K69"/>
      <pageMargins left="0.7" right="0.7" top="0.75" bottom="0.75" header="0.3" footer="0.3"/>
      <pageSetup paperSize="9" orientation="portrait" r:id="rId2"/>
    </customSheetView>
    <customSheetView guid="{BDCAAF4D-82A8-4194-B60B-B185F13F6DDD}" scale="70">
      <selection activeCell="A41" sqref="A41"/>
      <pageMargins left="0.7" right="0.7" top="0.75" bottom="0.75" header="0.3" footer="0.3"/>
      <pageSetup paperSize="9" orientation="portrait" r:id="rId3"/>
    </customSheetView>
  </customSheetViews>
  <mergeCells count="27">
    <mergeCell ref="C52:N52"/>
    <mergeCell ref="C53:N53"/>
    <mergeCell ref="C54:N54"/>
    <mergeCell ref="C56:F56"/>
    <mergeCell ref="G56:J56"/>
    <mergeCell ref="K56:N56"/>
    <mergeCell ref="C57:F57"/>
    <mergeCell ref="G57:J57"/>
    <mergeCell ref="K57:N57"/>
    <mergeCell ref="C58:F58"/>
    <mergeCell ref="G58:J58"/>
    <mergeCell ref="K58:N58"/>
    <mergeCell ref="C59:F59"/>
    <mergeCell ref="G59:J59"/>
    <mergeCell ref="K59:N59"/>
    <mergeCell ref="C60:F60"/>
    <mergeCell ref="G60:J60"/>
    <mergeCell ref="K60:N60"/>
    <mergeCell ref="C63:F63"/>
    <mergeCell ref="G63:J63"/>
    <mergeCell ref="K63:N63"/>
    <mergeCell ref="C61:F61"/>
    <mergeCell ref="G61:J61"/>
    <mergeCell ref="K61:N61"/>
    <mergeCell ref="C62:F62"/>
    <mergeCell ref="G62:J62"/>
    <mergeCell ref="K62:N62"/>
  </mergeCells>
  <pageMargins left="0.74803149606299213" right="0.74803149606299213" top="0.98425196850393704" bottom="0.98425196850393704" header="0.51181102362204722" footer="0.51181102362204722"/>
  <pageSetup paperSize="9" scale="53" orientation="portrait" r:id="rId4"/>
  <headerFooter alignWithMargins="0">
    <oddFooter>&amp;CPage 5&amp;RGM-CF-SF006 v8 (02-2023)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93"/>
  <sheetViews>
    <sheetView showRuler="0" topLeftCell="K1" zoomScale="50" zoomScaleNormal="50" workbookViewId="0">
      <pane ySplit="12" topLeftCell="A79" activePane="bottomLeft" state="frozen"/>
      <selection activeCell="K28" sqref="K28"/>
      <selection pane="bottomLeft" activeCell="U125" sqref="U125"/>
    </sheetView>
  </sheetViews>
  <sheetFormatPr defaultRowHeight="12.75"/>
  <cols>
    <col min="6" max="6" width="11.85546875" customWidth="1"/>
    <col min="7" max="7" width="13.42578125" customWidth="1"/>
    <col min="13" max="13" width="8.42578125" customWidth="1"/>
    <col min="14" max="14" width="29.7109375" customWidth="1"/>
    <col min="15" max="15" width="9.85546875" customWidth="1"/>
    <col min="17" max="17" width="29.7109375" customWidth="1"/>
    <col min="19" max="19" width="29.7109375" customWidth="1"/>
    <col min="21" max="21" width="29.7109375" customWidth="1"/>
    <col min="23" max="23" width="29.7109375" customWidth="1"/>
    <col min="25" max="25" width="32.85546875" style="169" customWidth="1"/>
  </cols>
  <sheetData>
    <row r="1" spans="1:26" ht="33" customHeight="1" thickBot="1">
      <c r="A1" s="168" t="s">
        <v>51</v>
      </c>
      <c r="B1" s="50"/>
      <c r="C1" s="50"/>
      <c r="D1" s="50"/>
      <c r="E1" s="50"/>
      <c r="I1" s="6"/>
      <c r="K1" s="7"/>
      <c r="L1" s="7"/>
      <c r="N1" s="138"/>
      <c r="O1" s="139"/>
      <c r="P1" s="140" t="s">
        <v>233</v>
      </c>
      <c r="Q1" s="146">
        <v>365</v>
      </c>
      <c r="S1" s="126"/>
      <c r="U1" s="126"/>
      <c r="W1" s="126"/>
    </row>
    <row r="2" spans="1:26" ht="24" customHeight="1">
      <c r="A2" s="114"/>
      <c r="I2" s="6"/>
      <c r="K2" s="7"/>
      <c r="L2" s="7"/>
      <c r="N2" s="131"/>
      <c r="P2" s="127"/>
      <c r="Q2" s="144" t="s">
        <v>229</v>
      </c>
      <c r="R2" s="125"/>
      <c r="S2" s="144" t="s">
        <v>229</v>
      </c>
      <c r="T2" s="125"/>
      <c r="U2" s="144" t="s">
        <v>229</v>
      </c>
      <c r="V2" s="125"/>
      <c r="W2" s="144" t="s">
        <v>229</v>
      </c>
    </row>
    <row r="3" spans="1:26" ht="24" customHeight="1">
      <c r="A3" s="7"/>
      <c r="P3" s="124" t="s">
        <v>230</v>
      </c>
      <c r="Q3" s="161"/>
      <c r="R3" s="162"/>
      <c r="S3" s="161"/>
      <c r="T3" s="162"/>
      <c r="U3" s="161"/>
      <c r="V3" s="162"/>
      <c r="W3" s="161"/>
    </row>
    <row r="4" spans="1:26" ht="18" customHeight="1">
      <c r="A4" s="7"/>
      <c r="P4" s="124"/>
      <c r="Q4" s="162"/>
      <c r="R4" s="162"/>
      <c r="S4" s="162"/>
      <c r="T4" s="162"/>
      <c r="U4" s="163"/>
      <c r="V4" s="162"/>
      <c r="W4" s="162"/>
    </row>
    <row r="5" spans="1:26" ht="24" customHeight="1">
      <c r="A5" s="7"/>
      <c r="P5" s="124" t="s">
        <v>228</v>
      </c>
      <c r="Q5" s="161"/>
      <c r="R5" s="162"/>
      <c r="S5" s="161"/>
      <c r="T5" s="162"/>
      <c r="U5" s="161"/>
      <c r="V5" s="162"/>
      <c r="W5" s="161"/>
    </row>
    <row r="6" spans="1:26" ht="21.75" customHeight="1">
      <c r="A6" s="7"/>
      <c r="P6" s="127"/>
      <c r="Y6" s="147"/>
    </row>
    <row r="7" spans="1:26" ht="18" customHeight="1">
      <c r="A7" s="7"/>
      <c r="P7" s="127"/>
      <c r="Q7" s="145" t="s">
        <v>220</v>
      </c>
      <c r="S7" s="145" t="s">
        <v>221</v>
      </c>
      <c r="U7" s="145" t="s">
        <v>216</v>
      </c>
      <c r="W7" s="145" t="s">
        <v>226</v>
      </c>
    </row>
    <row r="8" spans="1:26" ht="18" customHeight="1">
      <c r="A8" s="7"/>
      <c r="Q8" s="31"/>
      <c r="S8" s="31"/>
      <c r="U8" s="31"/>
      <c r="W8" s="31"/>
    </row>
    <row r="9" spans="1:26" ht="18" customHeight="1">
      <c r="A9" s="7"/>
      <c r="L9" s="130"/>
      <c r="M9" s="133"/>
      <c r="N9" s="142"/>
      <c r="O9" s="133"/>
      <c r="Q9" s="123" t="s">
        <v>227</v>
      </c>
      <c r="S9" s="123" t="s">
        <v>227</v>
      </c>
      <c r="U9" s="123" t="s">
        <v>227</v>
      </c>
      <c r="W9" s="123" t="s">
        <v>227</v>
      </c>
      <c r="Y9" s="148"/>
    </row>
    <row r="10" spans="1:26" ht="24" customHeight="1">
      <c r="L10" s="130"/>
      <c r="M10" s="133"/>
      <c r="N10" s="132" t="s">
        <v>235</v>
      </c>
      <c r="O10" s="133"/>
      <c r="Q10" s="164"/>
      <c r="R10" s="165"/>
      <c r="S10" s="164"/>
      <c r="T10" s="165"/>
      <c r="U10" s="164"/>
      <c r="V10" s="165"/>
      <c r="W10" s="164"/>
      <c r="Y10" s="149" t="s">
        <v>236</v>
      </c>
    </row>
    <row r="11" spans="1:26" ht="38.25">
      <c r="F11" s="7"/>
      <c r="G11" s="7"/>
      <c r="H11" s="7"/>
      <c r="I11" s="7"/>
      <c r="J11" s="7"/>
      <c r="K11" s="7"/>
      <c r="L11" s="15"/>
      <c r="M11" s="18"/>
      <c r="N11" s="132" t="s">
        <v>231</v>
      </c>
      <c r="O11" s="137" t="s">
        <v>17</v>
      </c>
      <c r="P11" s="7"/>
      <c r="Q11" s="166"/>
      <c r="R11" s="83"/>
      <c r="S11" s="83"/>
      <c r="T11" s="83"/>
      <c r="U11" s="83"/>
      <c r="V11" s="83"/>
      <c r="W11" s="167">
        <f>Q10+S10+U10+W10-Q1</f>
        <v>-365</v>
      </c>
      <c r="Y11" s="149" t="s">
        <v>231</v>
      </c>
      <c r="Z11" s="137" t="s">
        <v>17</v>
      </c>
    </row>
    <row r="12" spans="1:26" ht="18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15"/>
      <c r="M12" s="18"/>
      <c r="N12" s="143" t="s">
        <v>232</v>
      </c>
      <c r="O12" s="134"/>
      <c r="P12" s="7"/>
      <c r="Q12" s="24"/>
      <c r="S12" s="24"/>
      <c r="U12" s="24"/>
      <c r="W12" s="24"/>
      <c r="Y12" s="150" t="s">
        <v>232</v>
      </c>
      <c r="Z12" s="31"/>
    </row>
    <row r="13" spans="1:26" ht="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15"/>
      <c r="M13" s="18"/>
      <c r="N13" s="21"/>
      <c r="O13" s="18"/>
      <c r="P13" s="7"/>
      <c r="Q13" s="24"/>
      <c r="S13" s="24"/>
      <c r="U13" s="24"/>
      <c r="W13" s="24"/>
      <c r="Y13" s="170"/>
      <c r="Z13" s="120"/>
    </row>
    <row r="14" spans="1:26" ht="18">
      <c r="A14" s="7" t="s">
        <v>52</v>
      </c>
      <c r="B14" s="7"/>
      <c r="C14" s="7"/>
      <c r="D14" s="7"/>
      <c r="E14" s="7"/>
      <c r="F14" s="7"/>
      <c r="G14" s="7"/>
      <c r="H14" s="6" t="s">
        <v>53</v>
      </c>
      <c r="I14" s="6"/>
      <c r="J14" s="7"/>
      <c r="K14" s="7"/>
      <c r="L14" s="7"/>
      <c r="M14" s="117"/>
      <c r="N14" s="347">
        <f>'Page 1'!N47-'Page 2'!N43</f>
        <v>0</v>
      </c>
      <c r="O14" s="117">
        <v>21</v>
      </c>
      <c r="P14" s="7"/>
      <c r="Q14" s="349">
        <f>($N$14/$Q$1)*$Q$10</f>
        <v>0</v>
      </c>
      <c r="R14" s="151" t="s">
        <v>222</v>
      </c>
      <c r="S14" s="349">
        <f>($N$14/$Q$1)*$S$10</f>
        <v>0</v>
      </c>
      <c r="T14" s="151" t="s">
        <v>223</v>
      </c>
      <c r="U14" s="349">
        <f>($N$14/$Q$1)*$U$10</f>
        <v>0</v>
      </c>
      <c r="V14" s="151" t="s">
        <v>224</v>
      </c>
      <c r="W14" s="349">
        <f>($N$14/$Q$1)*$W$10</f>
        <v>0</v>
      </c>
      <c r="X14" s="151" t="s">
        <v>225</v>
      </c>
      <c r="Y14" s="363">
        <f>Q14+S14+U14+W14</f>
        <v>0</v>
      </c>
      <c r="Z14" s="120">
        <v>21</v>
      </c>
    </row>
    <row r="15" spans="1:26" ht="25.5">
      <c r="A15" s="7"/>
      <c r="B15" s="7"/>
      <c r="C15" s="7"/>
      <c r="D15" s="7"/>
      <c r="E15" s="7"/>
      <c r="F15" s="7"/>
      <c r="G15" s="7"/>
      <c r="H15" s="6"/>
      <c r="I15" s="6"/>
      <c r="J15" s="7"/>
      <c r="K15" s="7"/>
      <c r="L15" s="7"/>
      <c r="M15" s="117"/>
      <c r="N15" s="348"/>
      <c r="O15" s="117"/>
      <c r="P15" s="7"/>
      <c r="Q15" s="350"/>
      <c r="R15" s="83"/>
      <c r="S15" s="350"/>
      <c r="T15" s="83"/>
      <c r="U15" s="350"/>
      <c r="V15" s="83"/>
      <c r="W15" s="350"/>
      <c r="X15" s="83"/>
      <c r="Y15" s="364"/>
      <c r="Z15" s="120"/>
    </row>
    <row r="16" spans="1:26" ht="26.25">
      <c r="A16" s="7"/>
      <c r="B16" s="7"/>
      <c r="C16" s="7"/>
      <c r="D16" s="7"/>
      <c r="E16" s="7"/>
      <c r="F16" s="7"/>
      <c r="G16" s="7"/>
      <c r="H16" s="6"/>
      <c r="I16" s="6"/>
      <c r="J16" s="7"/>
      <c r="K16" s="7"/>
      <c r="L16" s="7"/>
      <c r="M16" s="117"/>
      <c r="N16" s="155"/>
      <c r="O16" s="117"/>
      <c r="P16" s="7"/>
      <c r="Q16" s="157"/>
      <c r="R16" s="83"/>
      <c r="S16" s="157"/>
      <c r="T16" s="83"/>
      <c r="U16" s="157"/>
      <c r="V16" s="83"/>
      <c r="W16" s="157"/>
      <c r="X16" s="83"/>
      <c r="Y16" s="171"/>
      <c r="Z16" s="120"/>
    </row>
    <row r="17" spans="1:26" ht="25.5">
      <c r="A17" s="7" t="s">
        <v>54</v>
      </c>
      <c r="B17" s="7"/>
      <c r="C17" s="7"/>
      <c r="D17" s="7"/>
      <c r="E17" s="7"/>
      <c r="F17" s="7"/>
      <c r="G17" s="7"/>
      <c r="H17" s="6" t="s">
        <v>55</v>
      </c>
      <c r="I17" s="6"/>
      <c r="J17" s="7"/>
      <c r="K17" s="7"/>
      <c r="L17" s="7"/>
      <c r="M17" s="254" t="s">
        <v>23</v>
      </c>
      <c r="N17" s="347">
        <f>'Page 1'!N52-'Page 2'!N49</f>
        <v>0</v>
      </c>
      <c r="O17" s="117">
        <v>22</v>
      </c>
      <c r="P17" s="7"/>
      <c r="Q17" s="349">
        <f>($N$17/$Q$1)*$Q$10</f>
        <v>0</v>
      </c>
      <c r="R17" s="83"/>
      <c r="S17" s="349">
        <f>($N$17/$Q$1)*$S$10</f>
        <v>0</v>
      </c>
      <c r="T17" s="83"/>
      <c r="U17" s="349">
        <f>($N$17/$Q$1)*$U$10</f>
        <v>0</v>
      </c>
      <c r="V17" s="83"/>
      <c r="W17" s="349">
        <f>($N$17/$Q$1)*$W$10</f>
        <v>0</v>
      </c>
      <c r="X17" s="83"/>
      <c r="Y17" s="363">
        <f>Q17+S17+U17+W17</f>
        <v>0</v>
      </c>
      <c r="Z17" s="120">
        <v>22</v>
      </c>
    </row>
    <row r="18" spans="1:26" ht="25.5">
      <c r="A18" s="7"/>
      <c r="B18" s="7"/>
      <c r="C18" s="7"/>
      <c r="D18" s="7"/>
      <c r="E18" s="7"/>
      <c r="F18" s="7"/>
      <c r="G18" s="7"/>
      <c r="H18" s="6"/>
      <c r="I18" s="6"/>
      <c r="J18" s="7"/>
      <c r="K18" s="7"/>
      <c r="L18" s="7"/>
      <c r="M18" s="255"/>
      <c r="N18" s="348"/>
      <c r="O18" s="117"/>
      <c r="P18" s="7"/>
      <c r="Q18" s="350"/>
      <c r="R18" s="83"/>
      <c r="S18" s="350"/>
      <c r="T18" s="83"/>
      <c r="U18" s="350"/>
      <c r="V18" s="83"/>
      <c r="W18" s="350"/>
      <c r="X18" s="83"/>
      <c r="Y18" s="364"/>
      <c r="Z18" s="120"/>
    </row>
    <row r="19" spans="1:26" ht="26.25">
      <c r="A19" s="7"/>
      <c r="B19" s="7"/>
      <c r="C19" s="7"/>
      <c r="D19" s="7"/>
      <c r="E19" s="7"/>
      <c r="F19" s="7"/>
      <c r="G19" s="7"/>
      <c r="H19" s="6"/>
      <c r="I19" s="6"/>
      <c r="J19" s="7"/>
      <c r="K19" s="7"/>
      <c r="L19" s="7"/>
      <c r="M19" s="117"/>
      <c r="N19" s="155"/>
      <c r="O19" s="117"/>
      <c r="P19" s="7"/>
      <c r="Q19" s="157"/>
      <c r="R19" s="83"/>
      <c r="S19" s="157"/>
      <c r="T19" s="83"/>
      <c r="U19" s="157"/>
      <c r="V19" s="83"/>
      <c r="W19" s="157"/>
      <c r="X19" s="83"/>
      <c r="Y19" s="171"/>
      <c r="Z19" s="120"/>
    </row>
    <row r="20" spans="1:26" ht="25.5">
      <c r="A20" s="7" t="s">
        <v>187</v>
      </c>
      <c r="B20" s="7"/>
      <c r="C20" s="15"/>
      <c r="D20" s="15"/>
      <c r="E20" s="15"/>
      <c r="F20" s="15"/>
      <c r="G20" s="7"/>
      <c r="H20" s="6" t="s">
        <v>56</v>
      </c>
      <c r="I20" s="6"/>
      <c r="J20" s="7"/>
      <c r="K20" s="7"/>
      <c r="L20" s="7"/>
      <c r="M20" s="254" t="s">
        <v>23</v>
      </c>
      <c r="N20" s="347">
        <f>'Page 1'!N58-'Page 2'!N56</f>
        <v>0</v>
      </c>
      <c r="O20" s="117">
        <v>23</v>
      </c>
      <c r="P20" s="7"/>
      <c r="Q20" s="349">
        <f>($N$20/$Q$1)*$Q$10</f>
        <v>0</v>
      </c>
      <c r="R20" s="83"/>
      <c r="S20" s="349">
        <f>($N$20/$Q$1)*$S$10</f>
        <v>0</v>
      </c>
      <c r="T20" s="83"/>
      <c r="U20" s="349">
        <f>($N$20/$Q$1)*$U$10</f>
        <v>0</v>
      </c>
      <c r="V20" s="83"/>
      <c r="W20" s="349">
        <f>($N$20/$Q$1)*$W$10</f>
        <v>0</v>
      </c>
      <c r="X20" s="83"/>
      <c r="Y20" s="363">
        <f>Q20+S20+U20+W20</f>
        <v>0</v>
      </c>
      <c r="Z20" s="120">
        <v>23</v>
      </c>
    </row>
    <row r="21" spans="1:26" ht="25.5">
      <c r="A21" s="7"/>
      <c r="B21" s="7"/>
      <c r="C21" s="7"/>
      <c r="D21" s="7"/>
      <c r="E21" s="7"/>
      <c r="F21" s="7"/>
      <c r="G21" s="7"/>
      <c r="H21" s="6"/>
      <c r="I21" s="6"/>
      <c r="J21" s="7"/>
      <c r="K21" s="7"/>
      <c r="L21" s="7"/>
      <c r="M21" s="255"/>
      <c r="N21" s="348"/>
      <c r="O21" s="117"/>
      <c r="P21" s="7"/>
      <c r="Q21" s="350"/>
      <c r="R21" s="83"/>
      <c r="S21" s="350"/>
      <c r="T21" s="83"/>
      <c r="U21" s="350"/>
      <c r="V21" s="83"/>
      <c r="W21" s="350"/>
      <c r="X21" s="83"/>
      <c r="Y21" s="364"/>
      <c r="Z21" s="120"/>
    </row>
    <row r="22" spans="1:26" ht="26.25">
      <c r="A22" s="7"/>
      <c r="B22" s="7"/>
      <c r="C22" s="7"/>
      <c r="D22" s="7"/>
      <c r="E22" s="7"/>
      <c r="F22" s="7"/>
      <c r="G22" s="7"/>
      <c r="H22" s="6"/>
      <c r="I22" s="6"/>
      <c r="J22" s="7"/>
      <c r="K22" s="7"/>
      <c r="L22" s="7"/>
      <c r="M22" s="117"/>
      <c r="N22" s="155"/>
      <c r="O22" s="117"/>
      <c r="P22" s="7"/>
      <c r="Q22" s="157"/>
      <c r="R22" s="83"/>
      <c r="S22" s="157"/>
      <c r="T22" s="83"/>
      <c r="U22" s="157"/>
      <c r="V22" s="83"/>
      <c r="W22" s="157"/>
      <c r="X22" s="83"/>
      <c r="Y22" s="171"/>
      <c r="Z22" s="120"/>
    </row>
    <row r="23" spans="1:26" ht="25.5" customHeight="1">
      <c r="A23" s="7" t="s">
        <v>57</v>
      </c>
      <c r="B23" s="7"/>
      <c r="C23" s="7"/>
      <c r="D23" s="7"/>
      <c r="E23" s="7"/>
      <c r="F23" s="7"/>
      <c r="G23" s="7"/>
      <c r="H23" s="6" t="s">
        <v>58</v>
      </c>
      <c r="I23" s="6"/>
      <c r="J23" s="6"/>
      <c r="K23" s="6"/>
      <c r="L23" s="6"/>
      <c r="M23" s="254" t="s">
        <v>23</v>
      </c>
      <c r="N23" s="347">
        <f>'Page 1'!N62-'Page 2'!N62</f>
        <v>0</v>
      </c>
      <c r="O23" s="117">
        <v>24</v>
      </c>
      <c r="P23" s="7"/>
      <c r="Q23" s="349">
        <f>($N$23/$Q$1)*$Q$10</f>
        <v>0</v>
      </c>
      <c r="R23" s="83"/>
      <c r="S23" s="349">
        <f>($N$23/$Q$1)*$S$10</f>
        <v>0</v>
      </c>
      <c r="T23" s="83"/>
      <c r="U23" s="349">
        <f>($N$23/$Q$1)*$U$10</f>
        <v>0</v>
      </c>
      <c r="V23" s="83"/>
      <c r="W23" s="349">
        <f>($N$23/$Q$1)*$W$10</f>
        <v>0</v>
      </c>
      <c r="X23" s="83"/>
      <c r="Y23" s="363">
        <f>Q23+S23+U23+W23</f>
        <v>0</v>
      </c>
      <c r="Z23" s="120">
        <v>24</v>
      </c>
    </row>
    <row r="24" spans="1:26" ht="25.5" customHeight="1">
      <c r="A24" s="7"/>
      <c r="B24" s="7"/>
      <c r="C24" s="7"/>
      <c r="D24" s="7"/>
      <c r="E24" s="7"/>
      <c r="F24" s="7"/>
      <c r="G24" s="7"/>
      <c r="H24" s="6"/>
      <c r="I24" s="6"/>
      <c r="J24" s="6"/>
      <c r="K24" s="6"/>
      <c r="L24" s="6"/>
      <c r="M24" s="255"/>
      <c r="N24" s="348"/>
      <c r="O24" s="117"/>
      <c r="P24" s="7"/>
      <c r="Q24" s="350"/>
      <c r="R24" s="83"/>
      <c r="S24" s="350"/>
      <c r="T24" s="83"/>
      <c r="U24" s="350"/>
      <c r="V24" s="83"/>
      <c r="W24" s="350"/>
      <c r="X24" s="83"/>
      <c r="Y24" s="364"/>
      <c r="Z24" s="120"/>
    </row>
    <row r="25" spans="1:26" ht="26.25">
      <c r="A25" s="7"/>
      <c r="B25" s="7"/>
      <c r="C25" s="7"/>
      <c r="D25" s="7"/>
      <c r="E25" s="7"/>
      <c r="F25" s="7"/>
      <c r="G25" s="7"/>
      <c r="H25" s="6"/>
      <c r="I25" s="6"/>
      <c r="J25" s="6"/>
      <c r="K25" s="6"/>
      <c r="L25" s="6"/>
      <c r="M25" s="117"/>
      <c r="N25" s="155"/>
      <c r="O25" s="117"/>
      <c r="P25" s="7"/>
      <c r="Q25" s="157"/>
      <c r="R25" s="83"/>
      <c r="S25" s="157"/>
      <c r="T25" s="83"/>
      <c r="U25" s="157"/>
      <c r="V25" s="83"/>
      <c r="W25" s="157"/>
      <c r="X25" s="83"/>
      <c r="Y25" s="171"/>
      <c r="Z25" s="120"/>
    </row>
    <row r="26" spans="1:26" ht="25.5">
      <c r="A26" s="7" t="s">
        <v>127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17"/>
      <c r="N26" s="347">
        <f>SUM(N14:N23)</f>
        <v>0</v>
      </c>
      <c r="O26" s="117">
        <v>25</v>
      </c>
      <c r="P26" s="7"/>
      <c r="Q26" s="349">
        <f>SUM(Q14:Q23)</f>
        <v>0</v>
      </c>
      <c r="R26" s="83"/>
      <c r="S26" s="349">
        <f>SUM(S14:S23)</f>
        <v>0</v>
      </c>
      <c r="T26" s="83"/>
      <c r="U26" s="349">
        <f>SUM(U14:U23)</f>
        <v>0</v>
      </c>
      <c r="V26" s="83"/>
      <c r="W26" s="349">
        <f>SUM(W14:W23)</f>
        <v>0</v>
      </c>
      <c r="X26" s="83"/>
      <c r="Y26" s="363">
        <f>Q26+S26+U26+W26</f>
        <v>0</v>
      </c>
      <c r="Z26" s="120">
        <v>25</v>
      </c>
    </row>
    <row r="27" spans="1:26" ht="25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17"/>
      <c r="N27" s="348"/>
      <c r="O27" s="117"/>
      <c r="P27" s="7"/>
      <c r="Q27" s="350"/>
      <c r="R27" s="83"/>
      <c r="S27" s="350"/>
      <c r="T27" s="83"/>
      <c r="U27" s="350"/>
      <c r="V27" s="83"/>
      <c r="W27" s="350"/>
      <c r="X27" s="83"/>
      <c r="Y27" s="364"/>
      <c r="Z27" s="120"/>
    </row>
    <row r="28" spans="1:26" ht="26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17"/>
      <c r="N28" s="155"/>
      <c r="O28" s="117"/>
      <c r="P28" s="7"/>
      <c r="Q28" s="157"/>
      <c r="R28" s="83"/>
      <c r="S28" s="157"/>
      <c r="T28" s="83"/>
      <c r="U28" s="157"/>
      <c r="V28" s="83"/>
      <c r="W28" s="157"/>
      <c r="X28" s="83"/>
      <c r="Y28" s="171"/>
      <c r="Z28" s="120"/>
    </row>
    <row r="29" spans="1:26" ht="25.5">
      <c r="A29" s="7" t="s">
        <v>59</v>
      </c>
      <c r="B29" s="7" t="s">
        <v>65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254" t="s">
        <v>30</v>
      </c>
      <c r="N29" s="347">
        <f>'Page 2'!N67</f>
        <v>0</v>
      </c>
      <c r="O29" s="117">
        <v>26</v>
      </c>
      <c r="P29" s="7"/>
      <c r="Q29" s="349">
        <f>($N$29/$Q$1)*$Q$10</f>
        <v>0</v>
      </c>
      <c r="R29" s="83"/>
      <c r="S29" s="349">
        <f>($N$29/$Q$1)*$S$10</f>
        <v>0</v>
      </c>
      <c r="T29" s="83"/>
      <c r="U29" s="349">
        <f>($N$29/$Q$1)*$U$10</f>
        <v>0</v>
      </c>
      <c r="V29" s="83"/>
      <c r="W29" s="349">
        <f>($N$29/$Q$1)*$W$10</f>
        <v>0</v>
      </c>
      <c r="X29" s="83"/>
      <c r="Y29" s="363">
        <f>Q29+S29+U29+W29</f>
        <v>0</v>
      </c>
      <c r="Z29" s="120">
        <v>26</v>
      </c>
    </row>
    <row r="30" spans="1:26" ht="25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55"/>
      <c r="N30" s="348"/>
      <c r="O30" s="117"/>
      <c r="P30" s="7"/>
      <c r="Q30" s="350"/>
      <c r="R30" s="83"/>
      <c r="S30" s="350"/>
      <c r="T30" s="83"/>
      <c r="U30" s="350"/>
      <c r="V30" s="83"/>
      <c r="W30" s="350"/>
      <c r="X30" s="83"/>
      <c r="Y30" s="364"/>
      <c r="Z30" s="120"/>
    </row>
    <row r="31" spans="1:26" ht="26.25">
      <c r="A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17"/>
      <c r="N31" s="155"/>
      <c r="O31" s="117"/>
      <c r="P31" s="7"/>
      <c r="Q31" s="157"/>
      <c r="R31" s="83"/>
      <c r="S31" s="157"/>
      <c r="T31" s="83"/>
      <c r="U31" s="157"/>
      <c r="V31" s="83"/>
      <c r="W31" s="157"/>
      <c r="X31" s="83"/>
      <c r="Y31" s="171"/>
      <c r="Z31" s="120"/>
    </row>
    <row r="32" spans="1:26" ht="25.5">
      <c r="A32" s="7" t="s">
        <v>60</v>
      </c>
      <c r="B32" s="7" t="s">
        <v>123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254" t="s">
        <v>30</v>
      </c>
      <c r="N32" s="347">
        <f>'Page 2'!N72</f>
        <v>0</v>
      </c>
      <c r="O32" s="117">
        <v>27</v>
      </c>
      <c r="P32" s="7"/>
      <c r="Q32" s="349">
        <f>($N$32/$Q$1)*$Q$10</f>
        <v>0</v>
      </c>
      <c r="R32" s="83"/>
      <c r="S32" s="349">
        <f>($N$32/$Q$1)*$S$10</f>
        <v>0</v>
      </c>
      <c r="T32" s="83"/>
      <c r="U32" s="349">
        <f>($N$32/$Q$1)*$U$10</f>
        <v>0</v>
      </c>
      <c r="V32" s="83"/>
      <c r="W32" s="349">
        <f>($N$32/$Q$1)*$W$10</f>
        <v>0</v>
      </c>
      <c r="X32" s="83"/>
      <c r="Y32" s="363">
        <f>Q32+S32+U32+W32</f>
        <v>0</v>
      </c>
      <c r="Z32" s="120">
        <v>27</v>
      </c>
    </row>
    <row r="33" spans="1:26" ht="25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255"/>
      <c r="N33" s="348"/>
      <c r="O33" s="117"/>
      <c r="P33" s="7"/>
      <c r="Q33" s="350"/>
      <c r="R33" s="83"/>
      <c r="S33" s="350"/>
      <c r="T33" s="83"/>
      <c r="U33" s="350"/>
      <c r="V33" s="83"/>
      <c r="W33" s="350"/>
      <c r="X33" s="83"/>
      <c r="Y33" s="364"/>
      <c r="Z33" s="120"/>
    </row>
    <row r="34" spans="1:26" ht="26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118"/>
      <c r="N34" s="155"/>
      <c r="O34" s="117"/>
      <c r="P34" s="7"/>
      <c r="Q34" s="157"/>
      <c r="R34" s="83"/>
      <c r="S34" s="157"/>
      <c r="T34" s="83"/>
      <c r="U34" s="157"/>
      <c r="V34" s="83"/>
      <c r="W34" s="157"/>
      <c r="X34" s="83"/>
      <c r="Y34" s="171"/>
      <c r="Z34" s="120"/>
    </row>
    <row r="35" spans="1:26" ht="25.5">
      <c r="A35" s="7" t="s">
        <v>60</v>
      </c>
      <c r="B35" s="7" t="s">
        <v>172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119" t="s">
        <v>30</v>
      </c>
      <c r="N35" s="347"/>
      <c r="O35" s="117">
        <v>28</v>
      </c>
      <c r="P35" s="7"/>
      <c r="Q35" s="351"/>
      <c r="R35" s="83"/>
      <c r="S35" s="351"/>
      <c r="T35" s="83"/>
      <c r="U35" s="351"/>
      <c r="V35" s="83"/>
      <c r="W35" s="351"/>
      <c r="X35" s="83"/>
      <c r="Y35" s="363">
        <f>Q35+S35+U35+W35</f>
        <v>0</v>
      </c>
      <c r="Z35" s="120">
        <v>28</v>
      </c>
    </row>
    <row r="36" spans="1:26" ht="25.5">
      <c r="A36" s="7"/>
      <c r="B36" s="7" t="s">
        <v>190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118"/>
      <c r="N36" s="348"/>
      <c r="O36" s="117"/>
      <c r="P36" s="7"/>
      <c r="Q36" s="352"/>
      <c r="R36" s="83"/>
      <c r="S36" s="352"/>
      <c r="T36" s="83"/>
      <c r="U36" s="352"/>
      <c r="V36" s="83"/>
      <c r="W36" s="352"/>
      <c r="X36" s="83"/>
      <c r="Y36" s="364"/>
      <c r="Z36" s="120"/>
    </row>
    <row r="37" spans="1:26" ht="26.25">
      <c r="A37" s="7"/>
      <c r="B37" s="7" t="s">
        <v>188</v>
      </c>
      <c r="C37" s="7"/>
      <c r="D37" s="7"/>
      <c r="E37" s="7"/>
      <c r="F37" s="7"/>
      <c r="G37" s="7"/>
      <c r="H37" s="7"/>
      <c r="I37" s="7"/>
      <c r="J37" s="7"/>
      <c r="K37" s="7"/>
      <c r="L37" s="119"/>
      <c r="M37" s="117"/>
      <c r="N37" s="155"/>
      <c r="O37" s="117"/>
      <c r="P37" s="7"/>
      <c r="Q37" s="157"/>
      <c r="R37" s="83"/>
      <c r="S37" s="157"/>
      <c r="T37" s="83"/>
      <c r="U37" s="157"/>
      <c r="V37" s="83"/>
      <c r="W37" s="157"/>
      <c r="X37" s="83"/>
      <c r="Y37" s="171"/>
      <c r="Z37" s="120"/>
    </row>
    <row r="38" spans="1:26" ht="25.5">
      <c r="A38" s="7" t="s">
        <v>60</v>
      </c>
      <c r="B38" s="7" t="s">
        <v>193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119" t="s">
        <v>30</v>
      </c>
      <c r="N38" s="347"/>
      <c r="O38" s="117" t="s">
        <v>171</v>
      </c>
      <c r="P38" s="7"/>
      <c r="Q38" s="351"/>
      <c r="R38" s="83"/>
      <c r="S38" s="351"/>
      <c r="T38" s="83"/>
      <c r="U38" s="351"/>
      <c r="V38" s="83"/>
      <c r="W38" s="351"/>
      <c r="X38" s="83"/>
      <c r="Y38" s="363">
        <f>Q38+S38+U38+W38</f>
        <v>0</v>
      </c>
      <c r="Z38" s="120" t="s">
        <v>171</v>
      </c>
    </row>
    <row r="39" spans="1:26" ht="25.5">
      <c r="A39" s="7"/>
      <c r="B39" s="7" t="s">
        <v>192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119"/>
      <c r="N39" s="348"/>
      <c r="O39" s="117"/>
      <c r="P39" s="7"/>
      <c r="Q39" s="352"/>
      <c r="R39" s="83"/>
      <c r="S39" s="352"/>
      <c r="T39" s="83"/>
      <c r="U39" s="352"/>
      <c r="V39" s="83"/>
      <c r="W39" s="352"/>
      <c r="X39" s="83"/>
      <c r="Y39" s="364"/>
      <c r="Z39" s="120"/>
    </row>
    <row r="40" spans="1:26" ht="26.25">
      <c r="A40" s="7"/>
      <c r="B40" s="7" t="s">
        <v>189</v>
      </c>
      <c r="C40" s="7"/>
      <c r="D40" s="7"/>
      <c r="E40" s="7"/>
      <c r="F40" s="7"/>
      <c r="G40" s="7"/>
      <c r="H40" s="7"/>
      <c r="I40" s="7"/>
      <c r="J40" s="7"/>
      <c r="K40" s="7"/>
      <c r="L40" s="119"/>
      <c r="M40" s="117"/>
      <c r="N40" s="155"/>
      <c r="O40" s="117"/>
      <c r="P40" s="7"/>
      <c r="Q40" s="158"/>
      <c r="R40" s="83"/>
      <c r="S40" s="158"/>
      <c r="T40" s="83"/>
      <c r="U40" s="158"/>
      <c r="V40" s="83"/>
      <c r="W40" s="158"/>
      <c r="X40" s="83"/>
      <c r="Y40" s="172"/>
      <c r="Z40" s="120"/>
    </row>
    <row r="41" spans="1:26" ht="25.5">
      <c r="A41" s="7" t="s">
        <v>61</v>
      </c>
      <c r="B41" s="7" t="s">
        <v>115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254" t="s">
        <v>30</v>
      </c>
      <c r="N41" s="347">
        <f>'Page 2'!N29</f>
        <v>0</v>
      </c>
      <c r="O41" s="117">
        <v>29</v>
      </c>
      <c r="P41" s="7"/>
      <c r="Q41" s="349">
        <f>($N$41/$Q$1)*$Q$10</f>
        <v>0</v>
      </c>
      <c r="R41" s="83"/>
      <c r="S41" s="349">
        <f>($N$41/$Q$1)*$S$10</f>
        <v>0</v>
      </c>
      <c r="T41" s="83"/>
      <c r="U41" s="349">
        <f>($N$41/$Q$1)*$U$10</f>
        <v>0</v>
      </c>
      <c r="V41" s="83"/>
      <c r="W41" s="349">
        <f>($N$41/$Q$1)*$W$10</f>
        <v>0</v>
      </c>
      <c r="X41" s="83"/>
      <c r="Y41" s="363">
        <f>Q41+S41+U41+W41</f>
        <v>0</v>
      </c>
      <c r="Z41" s="120">
        <v>29</v>
      </c>
    </row>
    <row r="42" spans="1:26" ht="25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255"/>
      <c r="N42" s="348"/>
      <c r="O42" s="117"/>
      <c r="P42" s="7"/>
      <c r="Q42" s="350"/>
      <c r="R42" s="83"/>
      <c r="S42" s="350"/>
      <c r="T42" s="83"/>
      <c r="U42" s="350"/>
      <c r="V42" s="83"/>
      <c r="W42" s="350"/>
      <c r="X42" s="83"/>
      <c r="Y42" s="364"/>
      <c r="Z42" s="120"/>
    </row>
    <row r="43" spans="1:26" ht="26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119"/>
      <c r="N43" s="155"/>
      <c r="O43" s="117"/>
      <c r="P43" s="7"/>
      <c r="Q43" s="157"/>
      <c r="R43" s="83"/>
      <c r="S43" s="157"/>
      <c r="T43" s="83"/>
      <c r="U43" s="157"/>
      <c r="V43" s="83"/>
      <c r="W43" s="157"/>
      <c r="X43" s="83"/>
      <c r="Y43" s="171"/>
      <c r="Z43" s="120"/>
    </row>
    <row r="44" spans="1:26" ht="25.5">
      <c r="A44" s="7" t="s">
        <v>92</v>
      </c>
      <c r="B44" s="7" t="s">
        <v>132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254" t="s">
        <v>23</v>
      </c>
      <c r="N44" s="347"/>
      <c r="O44" s="117">
        <v>30</v>
      </c>
      <c r="P44" s="7"/>
      <c r="Q44" s="351"/>
      <c r="R44" s="83"/>
      <c r="S44" s="351"/>
      <c r="T44" s="83"/>
      <c r="U44" s="351"/>
      <c r="V44" s="83"/>
      <c r="W44" s="351"/>
      <c r="X44" s="83"/>
      <c r="Y44" s="363">
        <f>Q44+S44+U44+W44</f>
        <v>0</v>
      </c>
      <c r="Z44" s="120">
        <v>30</v>
      </c>
    </row>
    <row r="45" spans="1:26" ht="25.5">
      <c r="A45" s="7"/>
      <c r="B45" s="7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255"/>
      <c r="N45" s="358"/>
      <c r="O45" s="117"/>
      <c r="P45" s="7"/>
      <c r="Q45" s="353"/>
      <c r="R45" s="83"/>
      <c r="S45" s="353"/>
      <c r="T45" s="83"/>
      <c r="U45" s="353"/>
      <c r="V45" s="83"/>
      <c r="W45" s="353"/>
      <c r="X45" s="83"/>
      <c r="Y45" s="364"/>
      <c r="Z45" s="120"/>
    </row>
    <row r="46" spans="1:26" ht="26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119"/>
      <c r="M46" s="117"/>
      <c r="N46" s="155"/>
      <c r="O46" s="117"/>
      <c r="P46" s="7"/>
      <c r="Q46" s="158"/>
      <c r="R46" s="83"/>
      <c r="S46" s="158"/>
      <c r="T46" s="83"/>
      <c r="U46" s="158"/>
      <c r="V46" s="83"/>
      <c r="W46" s="158"/>
      <c r="X46" s="83"/>
      <c r="Y46" s="172"/>
      <c r="Z46" s="120"/>
    </row>
    <row r="47" spans="1:26" ht="25.5">
      <c r="A47" s="7" t="s">
        <v>62</v>
      </c>
      <c r="B47" s="7" t="s">
        <v>134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254" t="s">
        <v>23</v>
      </c>
      <c r="N47" s="347" t="e">
        <f>IF(L50="BLANK", 'Page 4'!O41, 'Page 4'!O69)</f>
        <v>#DIV/0!</v>
      </c>
      <c r="O47" s="117">
        <v>31</v>
      </c>
      <c r="P47" s="7"/>
      <c r="Q47" s="349" t="e">
        <f>($N$47/$Q$1)*$Q$10</f>
        <v>#DIV/0!</v>
      </c>
      <c r="R47" s="83"/>
      <c r="S47" s="349" t="e">
        <f>($N$47/$Q$1)*$S$10</f>
        <v>#DIV/0!</v>
      </c>
      <c r="T47" s="83"/>
      <c r="U47" s="349" t="e">
        <f>($N$47/$Q$1)*$U$10</f>
        <v>#DIV/0!</v>
      </c>
      <c r="V47" s="83"/>
      <c r="W47" s="349" t="e">
        <f>($N$47/$Q$1)*$W$10</f>
        <v>#DIV/0!</v>
      </c>
      <c r="X47" s="83"/>
      <c r="Y47" s="363" t="e">
        <f>Q47+S47+U47+W47</f>
        <v>#DIV/0!</v>
      </c>
      <c r="Z47" s="120">
        <v>31</v>
      </c>
    </row>
    <row r="48" spans="1:26" ht="25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255"/>
      <c r="N48" s="348"/>
      <c r="O48" s="117"/>
      <c r="P48" s="7"/>
      <c r="Q48" s="350"/>
      <c r="R48" s="83"/>
      <c r="S48" s="350"/>
      <c r="T48" s="83"/>
      <c r="U48" s="350"/>
      <c r="V48" s="83"/>
      <c r="W48" s="350"/>
      <c r="X48" s="83"/>
      <c r="Y48" s="364"/>
      <c r="Z48" s="120"/>
    </row>
    <row r="49" spans="1:26" ht="26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119"/>
      <c r="M49" s="117"/>
      <c r="N49" s="68"/>
      <c r="O49" s="117"/>
      <c r="P49" s="7"/>
      <c r="Q49" s="158"/>
      <c r="R49" s="83"/>
      <c r="S49" s="158"/>
      <c r="T49" s="83"/>
      <c r="U49" s="158"/>
      <c r="V49" s="83"/>
      <c r="W49" s="158"/>
      <c r="X49" s="83"/>
      <c r="Y49" s="172"/>
      <c r="Z49" s="120"/>
    </row>
    <row r="50" spans="1:26" ht="25.5" customHeight="1">
      <c r="A50" s="32" t="s">
        <v>63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176"/>
      <c r="M50" s="177"/>
      <c r="N50" s="135"/>
      <c r="O50" s="133"/>
      <c r="P50" s="16"/>
      <c r="Q50" s="178"/>
      <c r="R50" s="178"/>
      <c r="S50" s="178"/>
      <c r="T50" s="178"/>
      <c r="U50" s="178"/>
      <c r="V50" s="178"/>
      <c r="W50" s="178"/>
      <c r="X50" s="178"/>
      <c r="Y50" s="179"/>
      <c r="Z50" s="135"/>
    </row>
    <row r="51" spans="1:26" ht="25.5" customHeight="1">
      <c r="A51" s="32" t="s">
        <v>161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177"/>
      <c r="M51" s="177"/>
      <c r="N51" s="136"/>
      <c r="O51" s="18"/>
      <c r="P51" s="16"/>
      <c r="Q51" s="178"/>
      <c r="R51" s="178"/>
      <c r="S51" s="178"/>
      <c r="T51" s="178"/>
      <c r="U51" s="178"/>
      <c r="V51" s="178"/>
      <c r="W51" s="178"/>
      <c r="X51" s="178"/>
      <c r="Y51" s="180"/>
      <c r="Z51" s="18"/>
    </row>
    <row r="52" spans="1:26" ht="26.25">
      <c r="A52" s="32"/>
      <c r="B52" s="7"/>
      <c r="C52" s="7"/>
      <c r="D52" s="7"/>
      <c r="E52" s="7"/>
      <c r="F52" s="7"/>
      <c r="G52" s="7"/>
      <c r="H52" s="7"/>
      <c r="I52" s="7"/>
      <c r="J52" s="7"/>
      <c r="K52" s="7"/>
      <c r="L52" s="119"/>
      <c r="M52" s="117"/>
      <c r="N52" s="68"/>
      <c r="O52" s="117"/>
      <c r="P52" s="7"/>
      <c r="Q52" s="158"/>
      <c r="R52" s="83"/>
      <c r="S52" s="158"/>
      <c r="T52" s="83"/>
      <c r="U52" s="158"/>
      <c r="V52" s="83"/>
      <c r="W52" s="158"/>
      <c r="X52" s="83"/>
      <c r="Y52" s="172"/>
      <c r="Z52" s="120"/>
    </row>
    <row r="53" spans="1:26" ht="18.75" customHeight="1">
      <c r="A53" s="33" t="s">
        <v>156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119"/>
      <c r="M53" s="117"/>
      <c r="N53" s="68"/>
      <c r="O53" s="117"/>
      <c r="P53" s="7"/>
      <c r="Q53" s="158"/>
      <c r="R53" s="83"/>
      <c r="S53" s="158"/>
      <c r="T53" s="83"/>
      <c r="U53" s="158"/>
      <c r="V53" s="83"/>
      <c r="W53" s="158"/>
      <c r="X53" s="83"/>
      <c r="Y53" s="172"/>
      <c r="Z53" s="120"/>
    </row>
    <row r="54" spans="1:26" ht="18.75" customHeight="1">
      <c r="A54" s="33" t="s">
        <v>64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119"/>
      <c r="M54" s="117"/>
      <c r="N54" s="68"/>
      <c r="O54" s="117"/>
      <c r="P54" s="7"/>
      <c r="Q54" s="158"/>
      <c r="R54" s="83"/>
      <c r="S54" s="158"/>
      <c r="T54" s="83"/>
      <c r="U54" s="158"/>
      <c r="V54" s="83"/>
      <c r="W54" s="158"/>
      <c r="X54" s="83"/>
      <c r="Y54" s="172"/>
      <c r="Z54" s="120"/>
    </row>
    <row r="55" spans="1:26" ht="18.75" customHeight="1">
      <c r="A55" s="33" t="s">
        <v>148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119"/>
      <c r="M55" s="117"/>
      <c r="N55" s="68"/>
      <c r="O55" s="117"/>
      <c r="P55" s="7"/>
      <c r="Q55" s="158"/>
      <c r="R55" s="83"/>
      <c r="S55" s="158"/>
      <c r="T55" s="83"/>
      <c r="U55" s="158"/>
      <c r="V55" s="83"/>
      <c r="W55" s="158"/>
      <c r="X55" s="83"/>
      <c r="Y55" s="172"/>
      <c r="Z55" s="120"/>
    </row>
    <row r="56" spans="1:26" ht="18.75" customHeight="1">
      <c r="A56" s="33" t="s">
        <v>149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119"/>
      <c r="M56" s="117"/>
      <c r="N56" s="68"/>
      <c r="O56" s="117"/>
      <c r="P56" s="7"/>
      <c r="Q56" s="158"/>
      <c r="R56" s="83"/>
      <c r="S56" s="158"/>
      <c r="T56" s="83"/>
      <c r="U56" s="158"/>
      <c r="V56" s="83"/>
      <c r="W56" s="158"/>
      <c r="X56" s="83"/>
      <c r="Y56" s="172"/>
      <c r="Z56" s="120"/>
    </row>
    <row r="57" spans="1:26" ht="18.75" customHeight="1">
      <c r="A57" s="33" t="s">
        <v>150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119"/>
      <c r="M57" s="117"/>
      <c r="N57" s="68"/>
      <c r="O57" s="117"/>
      <c r="P57" s="7"/>
      <c r="Q57" s="158"/>
      <c r="R57" s="83"/>
      <c r="S57" s="158"/>
      <c r="T57" s="83"/>
      <c r="U57" s="158"/>
      <c r="V57" s="83"/>
      <c r="W57" s="158"/>
      <c r="X57" s="83"/>
      <c r="Y57" s="172"/>
      <c r="Z57" s="120"/>
    </row>
    <row r="58" spans="1:26" ht="25.5" customHeight="1">
      <c r="A58" s="9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4"/>
      <c r="M58" s="254" t="s">
        <v>32</v>
      </c>
      <c r="N58" s="347" t="e">
        <f>N26-N29-N32-N35-N38-N41+N44+N47</f>
        <v>#DIV/0!</v>
      </c>
      <c r="O58" s="117">
        <v>33</v>
      </c>
      <c r="P58" s="7"/>
      <c r="Q58" s="349" t="e">
        <f>Q26-Q29-Q32-Q35-Q38-Q41+Q44+Q47</f>
        <v>#DIV/0!</v>
      </c>
      <c r="R58" s="83"/>
      <c r="S58" s="349" t="e">
        <f>S26-S29-S32-S35-S38-S41+S44+S47</f>
        <v>#DIV/0!</v>
      </c>
      <c r="T58" s="83"/>
      <c r="U58" s="349" t="e">
        <f>U26-U29-U32-U35-U38-U41+U44+U47</f>
        <v>#DIV/0!</v>
      </c>
      <c r="V58" s="83"/>
      <c r="W58" s="349" t="e">
        <f>W26-W29-W32-W35-W38-W41+W44+W47</f>
        <v>#DIV/0!</v>
      </c>
      <c r="X58" s="83"/>
      <c r="Y58" s="363" t="e">
        <f>Q58+S58+U58+W58</f>
        <v>#DIV/0!</v>
      </c>
      <c r="Z58" s="120">
        <v>33</v>
      </c>
    </row>
    <row r="59" spans="1:26" ht="25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119"/>
      <c r="M59" s="255"/>
      <c r="N59" s="348"/>
      <c r="O59" s="117"/>
      <c r="P59" s="7"/>
      <c r="Q59" s="350"/>
      <c r="R59" s="83"/>
      <c r="S59" s="350"/>
      <c r="T59" s="83"/>
      <c r="U59" s="350"/>
      <c r="V59" s="83"/>
      <c r="W59" s="350"/>
      <c r="X59" s="83"/>
      <c r="Y59" s="364"/>
      <c r="Z59" s="120"/>
    </row>
    <row r="60" spans="1:26" ht="26.25">
      <c r="A60" s="6"/>
      <c r="B60" s="10"/>
      <c r="C60" s="7"/>
      <c r="D60" s="7"/>
      <c r="E60" s="7"/>
      <c r="F60" s="7"/>
      <c r="G60" s="7"/>
      <c r="H60" s="7"/>
      <c r="I60" s="7"/>
      <c r="J60" s="7"/>
      <c r="K60" s="7"/>
      <c r="L60" s="7"/>
      <c r="M60" s="119"/>
      <c r="N60" s="155"/>
      <c r="O60" s="117"/>
      <c r="P60" s="7"/>
      <c r="Q60" s="157"/>
      <c r="R60" s="83"/>
      <c r="S60" s="157"/>
      <c r="T60" s="83"/>
      <c r="U60" s="157"/>
      <c r="V60" s="83"/>
      <c r="W60" s="157"/>
      <c r="X60" s="83"/>
      <c r="Y60" s="171"/>
      <c r="Z60" s="120"/>
    </row>
    <row r="61" spans="1:26" ht="25.5" customHeight="1">
      <c r="A61" s="7" t="s">
        <v>66</v>
      </c>
      <c r="B61" s="7" t="s">
        <v>67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254" t="s">
        <v>30</v>
      </c>
      <c r="N61" s="347"/>
      <c r="O61" s="117">
        <v>34</v>
      </c>
      <c r="P61" s="7"/>
      <c r="Q61" s="361"/>
      <c r="R61" s="83"/>
      <c r="S61" s="361"/>
      <c r="T61" s="83"/>
      <c r="U61" s="361"/>
      <c r="V61" s="83"/>
      <c r="W61" s="361"/>
      <c r="X61" s="83"/>
      <c r="Y61" s="363">
        <f>Q61+S61+U61+W61</f>
        <v>0</v>
      </c>
      <c r="Z61" s="120">
        <v>34</v>
      </c>
    </row>
    <row r="62" spans="1:26" ht="25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255"/>
      <c r="N62" s="348"/>
      <c r="O62" s="117"/>
      <c r="P62" s="7"/>
      <c r="Q62" s="362"/>
      <c r="R62" s="83"/>
      <c r="S62" s="362"/>
      <c r="T62" s="83"/>
      <c r="U62" s="362"/>
      <c r="V62" s="83"/>
      <c r="W62" s="362"/>
      <c r="X62" s="83"/>
      <c r="Y62" s="364"/>
      <c r="Z62" s="120"/>
    </row>
    <row r="63" spans="1:26" ht="26.25">
      <c r="A63" s="6"/>
      <c r="B63" s="10"/>
      <c r="C63" s="7"/>
      <c r="D63" s="7"/>
      <c r="E63" s="7"/>
      <c r="F63" s="7"/>
      <c r="G63" s="7"/>
      <c r="H63" s="7"/>
      <c r="I63" s="7"/>
      <c r="J63" s="7"/>
      <c r="K63" s="7"/>
      <c r="L63" s="7"/>
      <c r="M63" s="119"/>
      <c r="N63" s="155"/>
      <c r="O63" s="117"/>
      <c r="P63" s="7"/>
      <c r="Q63" s="157"/>
      <c r="R63" s="83"/>
      <c r="S63" s="157"/>
      <c r="T63" s="83"/>
      <c r="U63" s="157"/>
      <c r="V63" s="83"/>
      <c r="W63" s="157"/>
      <c r="X63" s="83"/>
      <c r="Y63" s="171"/>
      <c r="Z63" s="120"/>
    </row>
    <row r="64" spans="1:26" ht="25.5" customHeight="1">
      <c r="A64" s="6"/>
      <c r="B64" s="10"/>
      <c r="C64" s="7"/>
      <c r="D64" s="7"/>
      <c r="E64" s="7"/>
      <c r="F64" s="7"/>
      <c r="G64" s="7"/>
      <c r="H64" s="7"/>
      <c r="I64" s="7"/>
      <c r="J64" s="7"/>
      <c r="K64" s="7"/>
      <c r="L64" s="7"/>
      <c r="M64" s="254" t="s">
        <v>32</v>
      </c>
      <c r="N64" s="347" t="e">
        <f>N58-N61</f>
        <v>#DIV/0!</v>
      </c>
      <c r="O64" s="117">
        <v>35</v>
      </c>
      <c r="P64" s="7"/>
      <c r="Q64" s="365" t="e">
        <f>Q58-Q61</f>
        <v>#DIV/0!</v>
      </c>
      <c r="R64" s="83"/>
      <c r="S64" s="349" t="e">
        <f>S58-S61</f>
        <v>#DIV/0!</v>
      </c>
      <c r="T64" s="83"/>
      <c r="U64" s="349" t="e">
        <f>U58-U61</f>
        <v>#DIV/0!</v>
      </c>
      <c r="V64" s="83"/>
      <c r="W64" s="349" t="e">
        <f>W58-W61</f>
        <v>#DIV/0!</v>
      </c>
      <c r="X64" s="83"/>
      <c r="Y64" s="363" t="e">
        <f>Q64+S64+U64+W64</f>
        <v>#DIV/0!</v>
      </c>
      <c r="Z64" s="120">
        <v>35</v>
      </c>
    </row>
    <row r="65" spans="1:26" ht="25.5" customHeight="1">
      <c r="A65" s="6"/>
      <c r="B65" s="10"/>
      <c r="C65" s="7"/>
      <c r="D65" s="7"/>
      <c r="E65" s="7"/>
      <c r="F65" s="7"/>
      <c r="G65" s="7"/>
      <c r="H65" s="7"/>
      <c r="I65" s="7"/>
      <c r="J65" s="7"/>
      <c r="K65" s="14"/>
      <c r="L65" s="1"/>
      <c r="M65" s="255"/>
      <c r="N65" s="348"/>
      <c r="O65" s="13"/>
      <c r="P65" s="7"/>
      <c r="Q65" s="366"/>
      <c r="R65" s="83"/>
      <c r="S65" s="350"/>
      <c r="T65" s="83"/>
      <c r="U65" s="350"/>
      <c r="V65" s="83"/>
      <c r="W65" s="350"/>
      <c r="X65" s="83"/>
      <c r="Y65" s="364"/>
      <c r="Z65" s="13"/>
    </row>
    <row r="66" spans="1:26" ht="26.25">
      <c r="B66" s="7"/>
      <c r="C66" s="7"/>
      <c r="D66" s="7"/>
      <c r="E66" s="7"/>
      <c r="F66" s="7"/>
      <c r="G66" s="7"/>
      <c r="H66" s="7"/>
      <c r="I66" s="30"/>
      <c r="K66" s="91"/>
      <c r="L66" s="1"/>
      <c r="M66" s="7"/>
      <c r="N66" s="155"/>
      <c r="O66" s="13"/>
      <c r="P66" s="7"/>
      <c r="Q66" s="158"/>
      <c r="R66" s="83"/>
      <c r="S66" s="158"/>
      <c r="T66" s="83"/>
      <c r="U66" s="158"/>
      <c r="V66" s="83"/>
      <c r="W66" s="158"/>
      <c r="X66" s="83"/>
      <c r="Y66" s="172"/>
      <c r="Z66" s="13"/>
    </row>
    <row r="67" spans="1:26" ht="25.5" customHeight="1">
      <c r="A67" s="250" t="s">
        <v>151</v>
      </c>
      <c r="B67" s="251"/>
      <c r="C67" s="251"/>
      <c r="D67" s="7"/>
      <c r="E67" s="7"/>
      <c r="F67" s="7"/>
      <c r="G67" s="256" t="e">
        <f>+N64</f>
        <v>#DIV/0!</v>
      </c>
      <c r="H67" s="257"/>
      <c r="I67" s="7"/>
      <c r="J67" s="254" t="s">
        <v>68</v>
      </c>
      <c r="K67" s="58">
        <v>100</v>
      </c>
      <c r="L67" s="119"/>
      <c r="M67" s="254" t="s">
        <v>32</v>
      </c>
      <c r="N67" s="347" t="e">
        <f>'Page 3'!N57</f>
        <v>#DIV/0!</v>
      </c>
      <c r="O67" s="117">
        <v>36</v>
      </c>
      <c r="P67" s="7"/>
      <c r="Q67" s="349" t="e">
        <f>+Q64*(K67/K68)</f>
        <v>#DIV/0!</v>
      </c>
      <c r="R67" s="83"/>
      <c r="S67" s="349" t="e">
        <f>+S64*(K67/K68)</f>
        <v>#DIV/0!</v>
      </c>
      <c r="T67" s="83"/>
      <c r="U67" s="349" t="e">
        <f>+U64*(K67/K68)</f>
        <v>#DIV/0!</v>
      </c>
      <c r="V67" s="83"/>
      <c r="W67" s="349" t="e">
        <f>+W64*(K67/K68)</f>
        <v>#DIV/0!</v>
      </c>
      <c r="X67" s="83"/>
      <c r="Y67" s="363" t="e">
        <f>Q67+S67+U67+W67</f>
        <v>#DIV/0!</v>
      </c>
      <c r="Z67" s="120">
        <v>36</v>
      </c>
    </row>
    <row r="68" spans="1:26" ht="25.5" customHeight="1">
      <c r="A68" s="251"/>
      <c r="B68" s="251"/>
      <c r="C68" s="251"/>
      <c r="D68" s="7"/>
      <c r="E68" s="7"/>
      <c r="F68" s="7"/>
      <c r="G68" s="258"/>
      <c r="H68" s="259"/>
      <c r="I68" s="7"/>
      <c r="J68" s="255"/>
      <c r="K68" s="112">
        <v>120.9</v>
      </c>
      <c r="L68" s="119"/>
      <c r="M68" s="255"/>
      <c r="N68" s="348"/>
      <c r="O68" s="117"/>
      <c r="P68" s="7"/>
      <c r="Q68" s="350"/>
      <c r="R68" s="83"/>
      <c r="S68" s="350"/>
      <c r="T68" s="83"/>
      <c r="U68" s="350"/>
      <c r="V68" s="83"/>
      <c r="W68" s="350"/>
      <c r="X68" s="83"/>
      <c r="Y68" s="364"/>
      <c r="Z68" s="120"/>
    </row>
    <row r="69" spans="1:26" ht="26.25">
      <c r="A69" s="10"/>
      <c r="B69" s="10"/>
      <c r="C69" s="7"/>
      <c r="D69" s="7"/>
      <c r="E69" s="7"/>
      <c r="F69" s="7"/>
      <c r="G69" s="7"/>
      <c r="H69" s="7"/>
      <c r="I69" s="7"/>
      <c r="J69" s="7"/>
      <c r="K69" s="7"/>
      <c r="L69" s="119"/>
      <c r="M69" s="119"/>
      <c r="N69" s="155"/>
      <c r="O69" s="117"/>
      <c r="P69" s="7"/>
      <c r="Q69" s="157"/>
      <c r="R69" s="83"/>
      <c r="S69" s="157"/>
      <c r="T69" s="83"/>
      <c r="U69" s="157"/>
      <c r="V69" s="83"/>
      <c r="W69" s="157"/>
      <c r="X69" s="83"/>
      <c r="Y69" s="171"/>
      <c r="Z69" s="120"/>
    </row>
    <row r="70" spans="1:26" ht="25.5" customHeight="1">
      <c r="A70" s="7" t="s">
        <v>69</v>
      </c>
      <c r="B70" s="7" t="s">
        <v>133</v>
      </c>
      <c r="C70" s="7"/>
      <c r="D70" s="7"/>
      <c r="E70" s="7"/>
      <c r="F70" s="7"/>
      <c r="G70" s="7"/>
      <c r="H70" s="7"/>
      <c r="I70" s="7"/>
      <c r="J70" s="7"/>
      <c r="K70" s="7"/>
      <c r="L70" s="119"/>
      <c r="M70" s="254" t="s">
        <v>23</v>
      </c>
      <c r="N70" s="347">
        <f>N61</f>
        <v>0</v>
      </c>
      <c r="O70" s="117">
        <v>37</v>
      </c>
      <c r="P70" s="7"/>
      <c r="Q70" s="349">
        <f>Q61</f>
        <v>0</v>
      </c>
      <c r="R70" s="83"/>
      <c r="S70" s="349">
        <f>S61</f>
        <v>0</v>
      </c>
      <c r="T70" s="83"/>
      <c r="U70" s="349">
        <f>U61</f>
        <v>0</v>
      </c>
      <c r="V70" s="83"/>
      <c r="W70" s="349">
        <f>W61</f>
        <v>0</v>
      </c>
      <c r="X70" s="83"/>
      <c r="Y70" s="363">
        <f>Q70+S70+U70+W70</f>
        <v>0</v>
      </c>
      <c r="Z70" s="120">
        <v>37</v>
      </c>
    </row>
    <row r="71" spans="1:26" ht="25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255"/>
      <c r="N71" s="348"/>
      <c r="O71" s="117"/>
      <c r="P71" s="7"/>
      <c r="Q71" s="350"/>
      <c r="R71" s="83"/>
      <c r="S71" s="350"/>
      <c r="T71" s="83"/>
      <c r="U71" s="350"/>
      <c r="V71" s="83"/>
      <c r="W71" s="350"/>
      <c r="X71" s="83"/>
      <c r="Y71" s="364"/>
      <c r="Z71" s="120"/>
    </row>
    <row r="72" spans="1:26" ht="26.25">
      <c r="A72" s="10"/>
      <c r="B72" s="10"/>
      <c r="C72" s="7"/>
      <c r="D72" s="7"/>
      <c r="E72" s="7"/>
      <c r="F72" s="7"/>
      <c r="G72" s="7"/>
      <c r="H72" s="7"/>
      <c r="I72" s="7"/>
      <c r="J72" s="7"/>
      <c r="K72" s="7"/>
      <c r="L72" s="119"/>
      <c r="M72" s="119"/>
      <c r="N72" s="155"/>
      <c r="O72" s="117"/>
      <c r="P72" s="7"/>
      <c r="Q72" s="157"/>
      <c r="R72" s="83"/>
      <c r="S72" s="157"/>
      <c r="T72" s="83"/>
      <c r="U72" s="157"/>
      <c r="V72" s="83"/>
      <c r="W72" s="157"/>
      <c r="X72" s="83"/>
      <c r="Y72" s="171"/>
      <c r="Z72" s="120"/>
    </row>
    <row r="73" spans="1:26" ht="25.5" customHeight="1">
      <c r="A73" s="23"/>
      <c r="B73" s="6"/>
      <c r="C73" s="7"/>
      <c r="D73" s="7"/>
      <c r="E73" s="7"/>
      <c r="F73" s="7"/>
      <c r="G73" s="7"/>
      <c r="H73" s="7"/>
      <c r="I73" s="7"/>
      <c r="J73" s="7"/>
      <c r="K73" s="7"/>
      <c r="L73" s="119"/>
      <c r="M73" s="254" t="s">
        <v>32</v>
      </c>
      <c r="N73" s="347" t="e">
        <f>+N67+N70</f>
        <v>#DIV/0!</v>
      </c>
      <c r="O73" s="117">
        <v>38</v>
      </c>
      <c r="P73" s="7"/>
      <c r="Q73" s="365" t="e">
        <f>+Q67+Q70</f>
        <v>#DIV/0!</v>
      </c>
      <c r="R73" s="83"/>
      <c r="S73" s="349" t="e">
        <f>+S67+S70</f>
        <v>#DIV/0!</v>
      </c>
      <c r="T73" s="83"/>
      <c r="U73" s="349" t="e">
        <f>+U67+U70</f>
        <v>#DIV/0!</v>
      </c>
      <c r="V73" s="83"/>
      <c r="W73" s="349" t="e">
        <f>+W67+W70</f>
        <v>#DIV/0!</v>
      </c>
      <c r="X73" s="83"/>
      <c r="Y73" s="363" t="e">
        <f>Q73+S73+U73+W73</f>
        <v>#DIV/0!</v>
      </c>
      <c r="Z73" s="120">
        <v>38</v>
      </c>
    </row>
    <row r="74" spans="1:26" ht="25.5" customHeight="1">
      <c r="A74" s="10"/>
      <c r="B74" s="10"/>
      <c r="C74" s="7"/>
      <c r="D74" s="7"/>
      <c r="E74" s="7"/>
      <c r="F74" s="7"/>
      <c r="G74" s="7"/>
      <c r="H74" s="7"/>
      <c r="I74" s="7"/>
      <c r="J74" s="7"/>
      <c r="K74" s="7"/>
      <c r="L74" s="119"/>
      <c r="M74" s="255"/>
      <c r="N74" s="348"/>
      <c r="O74" s="117"/>
      <c r="P74" s="7"/>
      <c r="Q74" s="366"/>
      <c r="R74" s="83"/>
      <c r="S74" s="350"/>
      <c r="T74" s="83"/>
      <c r="U74" s="350"/>
      <c r="V74" s="83"/>
      <c r="W74" s="350"/>
      <c r="X74" s="83"/>
      <c r="Y74" s="364"/>
      <c r="Z74" s="120"/>
    </row>
    <row r="75" spans="1:26" ht="26.25">
      <c r="A75" s="7" t="s">
        <v>70</v>
      </c>
      <c r="B75" s="7" t="s">
        <v>71</v>
      </c>
      <c r="C75" s="7"/>
      <c r="D75" s="7"/>
      <c r="E75" s="7"/>
      <c r="F75" s="7"/>
      <c r="G75" s="69"/>
      <c r="H75" s="235">
        <v>0</v>
      </c>
      <c r="I75" s="236"/>
      <c r="J75" s="34" t="s">
        <v>77</v>
      </c>
      <c r="K75" s="117"/>
      <c r="L75" s="119"/>
      <c r="M75" s="119"/>
      <c r="N75" s="155"/>
      <c r="O75" s="117"/>
      <c r="P75" s="7"/>
      <c r="Q75" s="157"/>
      <c r="R75" s="83"/>
      <c r="S75" s="157"/>
      <c r="T75" s="83"/>
      <c r="U75" s="157"/>
      <c r="V75" s="83"/>
      <c r="W75" s="157"/>
      <c r="X75" s="83"/>
      <c r="Y75" s="171"/>
      <c r="Z75" s="120"/>
    </row>
    <row r="76" spans="1:26" ht="13.5" customHeight="1">
      <c r="A76" s="7"/>
      <c r="B76" s="7"/>
      <c r="C76" s="7"/>
      <c r="D76" s="7"/>
      <c r="E76" s="7"/>
      <c r="F76" s="7"/>
      <c r="G76" s="69"/>
      <c r="H76" s="69"/>
      <c r="I76" s="34"/>
      <c r="J76" s="117"/>
      <c r="K76" s="117"/>
      <c r="L76" s="119"/>
      <c r="M76" s="119"/>
      <c r="N76" s="155"/>
      <c r="O76" s="117"/>
      <c r="P76" s="7"/>
      <c r="Q76" s="157"/>
      <c r="R76" s="83"/>
      <c r="S76" s="83"/>
      <c r="T76" s="83"/>
      <c r="U76" s="83"/>
      <c r="V76" s="83"/>
      <c r="W76" s="83"/>
      <c r="X76" s="83"/>
      <c r="Y76" s="171"/>
      <c r="Z76" s="120"/>
    </row>
    <row r="77" spans="1:26" ht="26.25">
      <c r="A77" s="7" t="s">
        <v>69</v>
      </c>
      <c r="B77" s="7" t="s">
        <v>72</v>
      </c>
      <c r="C77" s="7"/>
      <c r="D77" s="7"/>
      <c r="E77" s="7"/>
      <c r="F77" s="7"/>
      <c r="G77" s="69"/>
      <c r="H77" s="235">
        <v>0</v>
      </c>
      <c r="I77" s="237"/>
      <c r="J77" s="34" t="s">
        <v>118</v>
      </c>
      <c r="K77" s="117"/>
      <c r="L77" s="119"/>
      <c r="M77" s="119"/>
      <c r="N77" s="155"/>
      <c r="O77" s="117"/>
      <c r="P77" s="7"/>
      <c r="Q77" s="157"/>
      <c r="R77" s="83"/>
      <c r="S77" s="83"/>
      <c r="T77" s="83"/>
      <c r="U77" s="83"/>
      <c r="V77" s="83"/>
      <c r="W77" s="83"/>
      <c r="X77" s="83"/>
      <c r="Y77" s="173"/>
      <c r="Z77" s="34"/>
    </row>
    <row r="78" spans="1:26" ht="12" customHeight="1">
      <c r="A78" s="7"/>
      <c r="B78" s="7"/>
      <c r="C78" s="7"/>
      <c r="D78" s="7"/>
      <c r="E78" s="7"/>
      <c r="F78" s="7"/>
      <c r="G78" s="69"/>
      <c r="H78" s="69"/>
      <c r="I78" s="34"/>
      <c r="J78" s="117"/>
      <c r="K78" s="117"/>
      <c r="L78" s="119"/>
      <c r="M78" s="119"/>
      <c r="N78" s="155"/>
      <c r="O78" s="117"/>
      <c r="P78" s="7"/>
      <c r="Q78" s="157"/>
      <c r="R78" s="83"/>
      <c r="S78" s="83"/>
      <c r="T78" s="83"/>
      <c r="U78" s="83"/>
      <c r="V78" s="83"/>
      <c r="W78" s="83"/>
      <c r="X78" s="83"/>
      <c r="Y78" s="171"/>
      <c r="Z78" s="120"/>
    </row>
    <row r="79" spans="1:26" ht="25.5" customHeight="1">
      <c r="A79" s="7" t="s">
        <v>66</v>
      </c>
      <c r="B79" s="7" t="s">
        <v>73</v>
      </c>
      <c r="C79" s="7"/>
      <c r="D79" s="7"/>
      <c r="E79" s="7"/>
      <c r="F79" s="7"/>
      <c r="G79" s="70"/>
      <c r="H79" s="238"/>
      <c r="I79" s="239"/>
      <c r="J79" s="7"/>
      <c r="K79" s="7"/>
      <c r="L79" s="119"/>
      <c r="N79" s="347">
        <v>0</v>
      </c>
      <c r="O79" s="117">
        <v>39</v>
      </c>
      <c r="P79" s="217" t="s">
        <v>30</v>
      </c>
      <c r="Q79" s="351">
        <v>0</v>
      </c>
      <c r="R79" s="83"/>
      <c r="S79" s="351">
        <v>0</v>
      </c>
      <c r="T79" s="83"/>
      <c r="U79" s="351">
        <v>0</v>
      </c>
      <c r="V79" s="83"/>
      <c r="W79" s="351">
        <v>0</v>
      </c>
      <c r="X79" s="83"/>
      <c r="Y79" s="363">
        <f>Q79+S79+U79+W79</f>
        <v>0</v>
      </c>
      <c r="Z79" s="120">
        <v>39</v>
      </c>
    </row>
    <row r="80" spans="1:26" ht="25.5" customHeight="1">
      <c r="A80" s="10"/>
      <c r="B80" s="10"/>
      <c r="C80" s="7"/>
      <c r="D80" s="7"/>
      <c r="E80" s="7"/>
      <c r="F80" s="7"/>
      <c r="G80" s="70"/>
      <c r="H80" s="70"/>
      <c r="I80" s="6"/>
      <c r="J80" s="7"/>
      <c r="K80" s="7"/>
      <c r="L80" s="119"/>
      <c r="N80" s="348"/>
      <c r="O80" s="117"/>
      <c r="P80" s="218"/>
      <c r="Q80" s="352"/>
      <c r="R80" s="83"/>
      <c r="S80" s="352"/>
      <c r="T80" s="83"/>
      <c r="U80" s="352"/>
      <c r="V80" s="83"/>
      <c r="W80" s="352"/>
      <c r="X80" s="83"/>
      <c r="Y80" s="364"/>
      <c r="Z80" s="120"/>
    </row>
    <row r="81" spans="1:28" ht="26.25">
      <c r="A81" s="7" t="s">
        <v>70</v>
      </c>
      <c r="B81" s="7" t="s">
        <v>74</v>
      </c>
      <c r="C81" s="7"/>
      <c r="D81" s="7"/>
      <c r="E81" s="7"/>
      <c r="F81" s="7"/>
      <c r="G81" s="69"/>
      <c r="H81" s="252">
        <f>SUM(H75,H77,-N79)</f>
        <v>0</v>
      </c>
      <c r="I81" s="253"/>
      <c r="J81" s="34" t="s">
        <v>119</v>
      </c>
      <c r="K81" s="117"/>
      <c r="L81" s="119"/>
      <c r="M81" s="119"/>
      <c r="N81" s="155"/>
      <c r="O81" s="117"/>
      <c r="P81" s="7"/>
      <c r="Q81" s="157"/>
      <c r="R81" s="83"/>
      <c r="S81" s="157"/>
      <c r="T81" s="83"/>
      <c r="U81" s="157"/>
      <c r="V81" s="83"/>
      <c r="W81" s="157"/>
      <c r="X81" s="83"/>
      <c r="Y81" s="171"/>
      <c r="Z81" s="120"/>
    </row>
    <row r="82" spans="1:28" ht="26.25">
      <c r="A82" s="7"/>
      <c r="B82" s="7" t="s">
        <v>113</v>
      </c>
      <c r="C82" s="7"/>
      <c r="D82" s="7"/>
      <c r="E82" s="7"/>
      <c r="F82" s="7"/>
      <c r="G82" s="30"/>
      <c r="H82" s="30"/>
      <c r="I82" s="30"/>
      <c r="J82" s="117"/>
      <c r="K82" s="117"/>
      <c r="L82" s="119"/>
      <c r="M82" s="119"/>
      <c r="N82" s="155"/>
      <c r="O82" s="117"/>
      <c r="P82" s="7"/>
      <c r="Q82" s="157"/>
      <c r="R82" s="83"/>
      <c r="S82" s="157"/>
      <c r="T82" s="83"/>
      <c r="U82" s="157"/>
      <c r="V82" s="83"/>
      <c r="W82" s="157"/>
      <c r="X82" s="83"/>
      <c r="Y82" s="171"/>
      <c r="Z82" s="120"/>
    </row>
    <row r="83" spans="1:28" ht="26.25">
      <c r="A83" s="10"/>
      <c r="B83" s="10"/>
      <c r="C83" s="7"/>
      <c r="D83" s="7"/>
      <c r="E83" s="7"/>
      <c r="F83" s="7"/>
      <c r="G83" s="7"/>
      <c r="H83" s="7"/>
      <c r="I83" s="7"/>
      <c r="J83" s="7"/>
      <c r="K83" s="7"/>
      <c r="L83" s="119"/>
      <c r="M83" s="119"/>
      <c r="N83" s="155"/>
      <c r="O83" s="117"/>
      <c r="P83" s="7"/>
      <c r="Q83" s="157"/>
      <c r="R83" s="83"/>
      <c r="S83" s="157"/>
      <c r="T83" s="83"/>
      <c r="U83" s="157"/>
      <c r="V83" s="83"/>
      <c r="W83" s="157"/>
      <c r="X83" s="83"/>
      <c r="Y83" s="171"/>
      <c r="Z83" s="120"/>
    </row>
    <row r="84" spans="1:28" ht="25.5" customHeight="1">
      <c r="A84" s="23" t="s">
        <v>184</v>
      </c>
      <c r="B84" s="6"/>
      <c r="C84" s="7"/>
      <c r="D84" s="7"/>
      <c r="E84" s="7"/>
      <c r="F84" s="7"/>
      <c r="G84" s="7"/>
      <c r="H84" s="7"/>
      <c r="I84" s="7"/>
      <c r="J84" s="7"/>
      <c r="K84" s="7"/>
      <c r="L84" s="119"/>
      <c r="M84" s="254" t="s">
        <v>32</v>
      </c>
      <c r="N84" s="347" t="e">
        <f>+N73-N79+N35</f>
        <v>#DIV/0!</v>
      </c>
      <c r="O84" s="117">
        <v>40</v>
      </c>
      <c r="P84" s="7"/>
      <c r="Q84" s="365" t="e">
        <f>+Q73-Q79+Q35</f>
        <v>#DIV/0!</v>
      </c>
      <c r="R84" s="83"/>
      <c r="S84" s="349" t="e">
        <f>+S73-U76+S35</f>
        <v>#DIV/0!</v>
      </c>
      <c r="T84" s="83"/>
      <c r="U84" s="349" t="e">
        <f>+U73-W76+U35</f>
        <v>#DIV/0!</v>
      </c>
      <c r="V84" s="83"/>
      <c r="W84" s="349" t="e">
        <f>+W73-Y76+W35</f>
        <v>#DIV/0!</v>
      </c>
      <c r="X84" s="83"/>
      <c r="Y84" s="363" t="e">
        <f>Q84+S84+U84+W84</f>
        <v>#DIV/0!</v>
      </c>
      <c r="Z84" s="120">
        <v>40</v>
      </c>
    </row>
    <row r="85" spans="1:28" ht="25.5" customHeight="1">
      <c r="A85" s="10"/>
      <c r="B85" s="10"/>
      <c r="C85" s="7"/>
      <c r="D85" s="7"/>
      <c r="E85" s="7"/>
      <c r="F85" s="7"/>
      <c r="G85" s="7"/>
      <c r="H85" s="6" t="s">
        <v>181</v>
      </c>
      <c r="I85" s="7"/>
      <c r="J85" s="7"/>
      <c r="K85" s="7"/>
      <c r="L85" s="119"/>
      <c r="M85" s="255"/>
      <c r="N85" s="348"/>
      <c r="O85" s="117"/>
      <c r="P85" s="7"/>
      <c r="Q85" s="366"/>
      <c r="R85" s="83"/>
      <c r="S85" s="350"/>
      <c r="T85" s="83"/>
      <c r="U85" s="350"/>
      <c r="V85" s="83"/>
      <c r="W85" s="350"/>
      <c r="X85" s="83"/>
      <c r="Y85" s="364"/>
      <c r="Z85" s="120"/>
      <c r="AB85" s="122"/>
    </row>
    <row r="86" spans="1:28" ht="26.25">
      <c r="M86" s="36"/>
      <c r="N86" s="155"/>
      <c r="O86" s="7"/>
      <c r="P86" s="7"/>
      <c r="Q86" s="155"/>
      <c r="R86" s="83"/>
      <c r="S86" s="155"/>
      <c r="T86" s="83"/>
      <c r="U86" s="155"/>
      <c r="V86" s="83"/>
      <c r="W86" s="155"/>
      <c r="X86" s="83"/>
      <c r="Y86" s="171"/>
      <c r="Z86" s="7"/>
      <c r="AB86" s="122"/>
    </row>
    <row r="87" spans="1:28" ht="26.25">
      <c r="A87" s="15" t="s">
        <v>75</v>
      </c>
      <c r="B87" s="15" t="s">
        <v>76</v>
      </c>
      <c r="C87" s="15"/>
      <c r="D87" s="15"/>
      <c r="E87" s="15"/>
      <c r="F87" s="15"/>
      <c r="G87" s="15"/>
      <c r="H87" s="15"/>
      <c r="I87" s="15"/>
      <c r="J87" s="354"/>
      <c r="K87" s="355"/>
      <c r="L87" s="18"/>
      <c r="M87" s="154"/>
      <c r="N87" s="155"/>
      <c r="O87" s="18"/>
      <c r="P87" s="16"/>
      <c r="Q87" s="178"/>
      <c r="R87" s="178"/>
      <c r="S87" s="178"/>
      <c r="T87" s="178"/>
      <c r="U87" s="178"/>
      <c r="V87" s="178"/>
      <c r="W87" s="178"/>
      <c r="X87" s="178"/>
      <c r="Y87" s="171"/>
      <c r="Z87" s="18"/>
      <c r="AA87" s="133"/>
      <c r="AB87" s="121"/>
    </row>
    <row r="88" spans="1:28" ht="26.25">
      <c r="A88" s="15"/>
      <c r="B88" s="15" t="s">
        <v>78</v>
      </c>
      <c r="C88" s="15"/>
      <c r="D88" s="15"/>
      <c r="E88" s="15"/>
      <c r="F88" s="15"/>
      <c r="G88" s="15"/>
      <c r="H88" s="15"/>
      <c r="I88" s="15"/>
      <c r="J88" s="15"/>
      <c r="K88" s="15"/>
      <c r="L88" s="36"/>
      <c r="M88" s="36"/>
      <c r="N88" s="155"/>
      <c r="O88" s="35"/>
      <c r="P88" s="7"/>
      <c r="Q88" s="155"/>
      <c r="R88" s="83"/>
      <c r="S88" s="155"/>
      <c r="T88" s="83"/>
      <c r="U88" s="155"/>
      <c r="V88" s="83"/>
      <c r="W88" s="155"/>
      <c r="X88" s="83"/>
      <c r="Y88" s="171"/>
      <c r="Z88" s="35"/>
    </row>
    <row r="89" spans="1:28" ht="26.25">
      <c r="A89" s="7"/>
      <c r="B89" s="37"/>
      <c r="C89" s="15"/>
      <c r="D89" s="15"/>
      <c r="E89" s="15"/>
      <c r="F89" s="15"/>
      <c r="G89" s="15"/>
      <c r="H89" s="15"/>
      <c r="I89" s="15"/>
      <c r="J89" s="15"/>
      <c r="K89" s="15"/>
      <c r="L89" s="36"/>
      <c r="M89" s="36"/>
      <c r="N89" s="156"/>
      <c r="O89" s="106"/>
      <c r="P89" s="106"/>
      <c r="Q89" s="83"/>
      <c r="R89" s="83"/>
      <c r="S89" s="83"/>
      <c r="T89" s="83"/>
      <c r="U89" s="83"/>
      <c r="V89" s="83"/>
      <c r="W89" s="83"/>
      <c r="X89" s="83"/>
      <c r="Y89" s="174"/>
      <c r="Z89" s="106"/>
    </row>
    <row r="90" spans="1:28" ht="25.5" customHeight="1">
      <c r="A90" s="15" t="s">
        <v>254</v>
      </c>
      <c r="B90" s="10"/>
      <c r="C90" s="7"/>
      <c r="D90" s="7"/>
      <c r="E90" s="7"/>
      <c r="F90" s="7"/>
      <c r="G90" s="7"/>
      <c r="H90" s="7"/>
      <c r="I90" s="7"/>
      <c r="J90" s="7"/>
      <c r="K90" s="7"/>
      <c r="L90" s="119"/>
      <c r="M90" s="119"/>
      <c r="N90" s="356"/>
      <c r="O90" s="117">
        <v>41</v>
      </c>
      <c r="P90" s="7"/>
      <c r="Q90" s="159"/>
      <c r="R90" s="83"/>
      <c r="S90" s="359"/>
      <c r="T90" s="83"/>
      <c r="U90" s="359"/>
      <c r="V90" s="83"/>
      <c r="W90" s="359"/>
      <c r="X90" s="83"/>
      <c r="Y90" s="363">
        <f>Q90+S90+U90+W90</f>
        <v>0</v>
      </c>
      <c r="Z90" s="120">
        <v>41</v>
      </c>
    </row>
    <row r="91" spans="1:28" ht="25.5" customHeight="1">
      <c r="A91" s="7" t="s">
        <v>173</v>
      </c>
      <c r="B91" s="10"/>
      <c r="C91" s="7"/>
      <c r="D91" s="7"/>
      <c r="E91" s="7"/>
      <c r="F91" s="7"/>
      <c r="G91" s="7"/>
      <c r="H91" s="7"/>
      <c r="I91" s="7"/>
      <c r="J91" s="7"/>
      <c r="K91" s="7"/>
      <c r="L91" s="119"/>
      <c r="M91" s="7"/>
      <c r="N91" s="357"/>
      <c r="O91" s="77"/>
      <c r="P91" s="7"/>
      <c r="Q91" s="160"/>
      <c r="R91" s="83"/>
      <c r="S91" s="360"/>
      <c r="T91" s="83"/>
      <c r="U91" s="360"/>
      <c r="V91" s="83"/>
      <c r="W91" s="360"/>
      <c r="X91" s="83"/>
      <c r="Y91" s="364"/>
      <c r="Z91" s="77"/>
    </row>
    <row r="92" spans="1:28" ht="23.2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204"/>
      <c r="O92" s="204"/>
      <c r="P92" s="77"/>
      <c r="S92" s="153"/>
      <c r="T92" s="153"/>
      <c r="U92" s="153"/>
      <c r="V92" s="153"/>
      <c r="W92" s="152"/>
      <c r="X92" s="153"/>
      <c r="Y92" s="175"/>
    </row>
    <row r="93" spans="1:28" ht="18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S93" s="77"/>
      <c r="U93" s="77"/>
      <c r="W93" s="68"/>
    </row>
  </sheetData>
  <mergeCells count="150">
    <mergeCell ref="W41:W42"/>
    <mergeCell ref="W44:W45"/>
    <mergeCell ref="W47:W48"/>
    <mergeCell ref="W58:W59"/>
    <mergeCell ref="W64:W65"/>
    <mergeCell ref="W67:W68"/>
    <mergeCell ref="W73:W74"/>
    <mergeCell ref="W84:W85"/>
    <mergeCell ref="W90:W91"/>
    <mergeCell ref="W61:W62"/>
    <mergeCell ref="W70:W71"/>
    <mergeCell ref="W79:W80"/>
    <mergeCell ref="W14:W15"/>
    <mergeCell ref="W17:W18"/>
    <mergeCell ref="W20:W21"/>
    <mergeCell ref="W23:W24"/>
    <mergeCell ref="W26:W27"/>
    <mergeCell ref="W29:W30"/>
    <mergeCell ref="W32:W33"/>
    <mergeCell ref="W35:W36"/>
    <mergeCell ref="W38:W39"/>
    <mergeCell ref="Q84:Q85"/>
    <mergeCell ref="Q70:Q71"/>
    <mergeCell ref="Q61:Q62"/>
    <mergeCell ref="Q32:Q33"/>
    <mergeCell ref="Q35:Q36"/>
    <mergeCell ref="Q79:Q80"/>
    <mergeCell ref="Q20:Q21"/>
    <mergeCell ref="Q26:Q27"/>
    <mergeCell ref="Q14:Q15"/>
    <mergeCell ref="Q17:Q18"/>
    <mergeCell ref="Q23:Q24"/>
    <mergeCell ref="Q29:Q30"/>
    <mergeCell ref="Q38:Q39"/>
    <mergeCell ref="Q41:Q42"/>
    <mergeCell ref="Q44:Q45"/>
    <mergeCell ref="Q47:Q48"/>
    <mergeCell ref="Q58:Q59"/>
    <mergeCell ref="Q67:Q68"/>
    <mergeCell ref="Q64:Q65"/>
    <mergeCell ref="Q73:Q74"/>
    <mergeCell ref="Y67:Y68"/>
    <mergeCell ref="Y70:Y71"/>
    <mergeCell ref="Y73:Y74"/>
    <mergeCell ref="Y84:Y85"/>
    <mergeCell ref="Y90:Y91"/>
    <mergeCell ref="Y79:Y80"/>
    <mergeCell ref="Y44:Y45"/>
    <mergeCell ref="Y47:Y48"/>
    <mergeCell ref="Y58:Y59"/>
    <mergeCell ref="Y61:Y62"/>
    <mergeCell ref="Y64:Y65"/>
    <mergeCell ref="Y29:Y30"/>
    <mergeCell ref="Y32:Y33"/>
    <mergeCell ref="Y35:Y36"/>
    <mergeCell ref="Y38:Y39"/>
    <mergeCell ref="Y41:Y42"/>
    <mergeCell ref="Y14:Y15"/>
    <mergeCell ref="Y17:Y18"/>
    <mergeCell ref="Y20:Y21"/>
    <mergeCell ref="Y23:Y24"/>
    <mergeCell ref="Y26:Y27"/>
    <mergeCell ref="S64:S65"/>
    <mergeCell ref="S67:S68"/>
    <mergeCell ref="S73:S74"/>
    <mergeCell ref="U73:U74"/>
    <mergeCell ref="U84:U85"/>
    <mergeCell ref="U90:U91"/>
    <mergeCell ref="U44:U45"/>
    <mergeCell ref="U47:U48"/>
    <mergeCell ref="U58:U59"/>
    <mergeCell ref="S84:S85"/>
    <mergeCell ref="S90:S91"/>
    <mergeCell ref="S58:S59"/>
    <mergeCell ref="U64:U65"/>
    <mergeCell ref="U67:U68"/>
    <mergeCell ref="S61:S62"/>
    <mergeCell ref="U61:U62"/>
    <mergeCell ref="S70:S71"/>
    <mergeCell ref="U70:U71"/>
    <mergeCell ref="S79:S80"/>
    <mergeCell ref="U79:U80"/>
    <mergeCell ref="U29:U30"/>
    <mergeCell ref="U32:U33"/>
    <mergeCell ref="U35:U36"/>
    <mergeCell ref="U38:U39"/>
    <mergeCell ref="U41:U42"/>
    <mergeCell ref="U14:U15"/>
    <mergeCell ref="U17:U18"/>
    <mergeCell ref="U20:U21"/>
    <mergeCell ref="U23:U24"/>
    <mergeCell ref="U26:U27"/>
    <mergeCell ref="M17:M18"/>
    <mergeCell ref="N17:N18"/>
    <mergeCell ref="M20:M21"/>
    <mergeCell ref="N20:N21"/>
    <mergeCell ref="M23:M24"/>
    <mergeCell ref="N23:N24"/>
    <mergeCell ref="M29:M30"/>
    <mergeCell ref="N29:N30"/>
    <mergeCell ref="M32:M33"/>
    <mergeCell ref="N32:N33"/>
    <mergeCell ref="N26:N27"/>
    <mergeCell ref="M41:M42"/>
    <mergeCell ref="N41:N42"/>
    <mergeCell ref="M44:M45"/>
    <mergeCell ref="N44:N45"/>
    <mergeCell ref="M47:M48"/>
    <mergeCell ref="N47:N48"/>
    <mergeCell ref="M70:M71"/>
    <mergeCell ref="N70:N71"/>
    <mergeCell ref="M58:M59"/>
    <mergeCell ref="N58:N59"/>
    <mergeCell ref="M61:M62"/>
    <mergeCell ref="N61:N62"/>
    <mergeCell ref="M64:M65"/>
    <mergeCell ref="N64:N65"/>
    <mergeCell ref="A67:C68"/>
    <mergeCell ref="G67:H68"/>
    <mergeCell ref="J67:J68"/>
    <mergeCell ref="M67:M68"/>
    <mergeCell ref="N67:N68"/>
    <mergeCell ref="M73:M74"/>
    <mergeCell ref="N73:N74"/>
    <mergeCell ref="H75:I75"/>
    <mergeCell ref="H79:I79"/>
    <mergeCell ref="P79:P80"/>
    <mergeCell ref="H77:I77"/>
    <mergeCell ref="N79:N80"/>
    <mergeCell ref="H81:I81"/>
    <mergeCell ref="M84:M85"/>
    <mergeCell ref="N84:N85"/>
    <mergeCell ref="J87:K87"/>
    <mergeCell ref="N92:O92"/>
    <mergeCell ref="N90:N91"/>
    <mergeCell ref="N14:N15"/>
    <mergeCell ref="S47:S48"/>
    <mergeCell ref="S14:S15"/>
    <mergeCell ref="S17:S18"/>
    <mergeCell ref="S20:S21"/>
    <mergeCell ref="S23:S24"/>
    <mergeCell ref="S26:S27"/>
    <mergeCell ref="S29:S30"/>
    <mergeCell ref="S32:S33"/>
    <mergeCell ref="S35:S36"/>
    <mergeCell ref="S38:S39"/>
    <mergeCell ref="S41:S42"/>
    <mergeCell ref="S44:S45"/>
    <mergeCell ref="N35:N36"/>
    <mergeCell ref="N38:N39"/>
  </mergeCells>
  <pageMargins left="0.74803149606299213" right="0.74803149606299213" top="0.98425196850393704" bottom="0.98425196850393704" header="0.51181102362204722" footer="0.51181102362204722"/>
  <pageSetup paperSize="9" scale="23" orientation="portrait" r:id="rId1"/>
  <headerFooter alignWithMargins="0">
    <oddFooter>&amp;CPage 3 addendum&amp;RGM-CF-SF006 v8 (02-2023)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Page 1</vt:lpstr>
      <vt:lpstr>Page 2</vt:lpstr>
      <vt:lpstr>Page 3</vt:lpstr>
      <vt:lpstr>Page 4</vt:lpstr>
      <vt:lpstr>Page 5</vt:lpstr>
      <vt:lpstr>Page 3 addendum</vt:lpstr>
      <vt:lpstr>'Page 3'!Print_Area</vt:lpstr>
      <vt:lpstr>'Page 3 addendum'!Print_Area</vt:lpstr>
      <vt:lpstr>'Page 5'!Print_Area</vt:lpstr>
    </vt:vector>
  </TitlesOfParts>
  <Company>Moore and Smalley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dwalker</dc:creator>
  <cp:lastModifiedBy>Kenny Moorhouse</cp:lastModifiedBy>
  <cp:lastPrinted>2022-03-21T11:57:36Z</cp:lastPrinted>
  <dcterms:created xsi:type="dcterms:W3CDTF">2006-11-08T19:03:21Z</dcterms:created>
  <dcterms:modified xsi:type="dcterms:W3CDTF">2023-02-02T16:37:37Z</dcterms:modified>
</cp:coreProperties>
</file>