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2.xml" ContentType="application/vnd.openxmlformats-officedocument.drawing+xml"/>
  <Override PartName="/xl/tables/table3.xml" ContentType="application/vnd.openxmlformats-officedocument.spreadsheetml.table+xml"/>
  <Override PartName="/xl/drawings/drawing33.xml" ContentType="application/vnd.openxmlformats-officedocument.drawing+xml"/>
  <Override PartName="/xl/tables/table4.xml" ContentType="application/vnd.openxmlformats-officedocument.spreadsheetml.table+xml"/>
  <Override PartName="/xl/drawings/drawing3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35.xml" ContentType="application/vnd.openxmlformats-officedocument.drawing+xml"/>
  <Override PartName="/xl/tables/table7.xml" ContentType="application/vnd.openxmlformats-officedocument.spreadsheetml.table+xml"/>
  <Override PartName="/xl/drawings/drawing36.xml" ContentType="application/vnd.openxmlformats-officedocument.drawing+xml"/>
  <Override PartName="/xl/tables/table8.xml" ContentType="application/vnd.openxmlformats-officedocument.spreadsheetml.table+xml"/>
  <Override PartName="/xl/drawings/drawing37.xml" ContentType="application/vnd.openxmlformats-officedocument.drawing+xml"/>
  <Override PartName="/xl/tables/table9.xml" ContentType="application/vnd.openxmlformats-officedocument.spreadsheetml.table+xml"/>
  <Override PartName="/xl/drawings/drawing38.xml" ContentType="application/vnd.openxmlformats-officedocument.drawing+xml"/>
  <Override PartName="/xl/tables/table10.xml" ContentType="application/vnd.openxmlformats-officedocument.spreadsheetml.table+xml"/>
  <Override PartName="/xl/drawings/drawing39.xml" ContentType="application/vnd.openxmlformats-officedocument.drawing+xml"/>
  <Override PartName="/xl/drawings/drawing40.xml" ContentType="application/vnd.openxmlformats-officedocument.drawing+xml"/>
  <Override PartName="/xl/tables/table11.xml" ContentType="application/vnd.openxmlformats-officedocument.spreadsheetml.table+xml"/>
  <Override PartName="/xl/drawings/drawing41.xml" ContentType="application/vnd.openxmlformats-officedocument.drawing+xml"/>
  <Override PartName="/xl/tables/table12.xml" ContentType="application/vnd.openxmlformats-officedocument.spreadsheetml.table+xml"/>
  <Override PartName="/xl/drawings/drawing42.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drawings/drawing43.xml" ContentType="application/vnd.openxmlformats-officedocument.drawing+xml"/>
  <Override PartName="/xl/tables/table15.xml" ContentType="application/vnd.openxmlformats-officedocument.spreadsheetml.table+xml"/>
  <Override PartName="/xl/drawings/drawing44.xml" ContentType="application/vnd.openxmlformats-officedocument.drawing+xml"/>
  <Override PartName="/xl/tables/table16.xml" ContentType="application/vnd.openxmlformats-officedocument.spreadsheetml.table+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lets01\Desktop\"/>
    </mc:Choice>
  </mc:AlternateContent>
  <bookViews>
    <workbookView xWindow="0" yWindow="0" windowWidth="19200" windowHeight="7060"/>
  </bookViews>
  <sheets>
    <sheet name="Contents" sheetId="20" r:id="rId1"/>
    <sheet name="AM Use - Methods" sheetId="21" r:id="rId2"/>
    <sheet name="AMR - Human Methods " sheetId="19" r:id="rId3"/>
    <sheet name="AMR - Animal Methods" sheetId="55" r:id="rId4"/>
    <sheet name="Tab 1 - Total Use" sheetId="22" r:id="rId5"/>
    <sheet name="Tab 2 - Total Use Proportion" sheetId="23" r:id="rId6"/>
    <sheet name="Tab 3 - Total Use AWaRe" sheetId="24" r:id="rId7"/>
    <sheet name="Tab 4 - Total Use by ATC Code" sheetId="25" r:id="rId8"/>
    <sheet name="Tab 5 - PC Total Use" sheetId="26" r:id="rId9"/>
    <sheet name="Tab 6 - PC Frequency of Use" sheetId="27" r:id="rId10"/>
    <sheet name="Tab 7 - PC Freq. of Use by Age" sheetId="28" r:id="rId11"/>
    <sheet name="Tab 8 - PC Age and Gender" sheetId="29" r:id="rId12"/>
    <sheet name="Tab 9 - PC ATC Code" sheetId="30" r:id="rId13"/>
    <sheet name="Tab 10 - PC AWaRe" sheetId="31" r:id="rId14"/>
    <sheet name="Tab 11 - PC Dental" sheetId="32" r:id="rId15"/>
    <sheet name="Tab 12 - PC Nurse" sheetId="33" r:id="rId16"/>
    <sheet name="Tab 13 - PC Pharmacist" sheetId="34" r:id="rId17"/>
    <sheet name="Tab 14 - PC UTI" sheetId="35" r:id="rId18"/>
    <sheet name="Tab 15 - PC Course Duration" sheetId="36" r:id="rId19"/>
    <sheet name="Tab 16 - PC NHS Board Summary" sheetId="37" r:id="rId20"/>
    <sheet name="Tab 17 - Acute Total Use" sheetId="38" r:id="rId21"/>
    <sheet name="Tab 18 - Acute ATC Code" sheetId="39" r:id="rId22"/>
    <sheet name="Tab 19 - Acute AWaRe" sheetId="40" r:id="rId23"/>
    <sheet name="Tab 20 - Acute V. Broad Spect." sheetId="41" r:id="rId24"/>
    <sheet name="Tab 21 - Acute V Broad Sparing" sheetId="42" r:id="rId25"/>
    <sheet name="Tab 22 - Acute Alert" sheetId="43" r:id="rId26"/>
    <sheet name="Tab 23 - Secondary Parenteral" sheetId="44" r:id="rId27"/>
    <sheet name="Tab 24 - AF Total Use" sheetId="45" r:id="rId28"/>
    <sheet name="Tab 25 - AF PC ATC Code" sheetId="46" r:id="rId29"/>
    <sheet name="Tab 26 - AF Acute ATC Code" sheetId="47" r:id="rId30"/>
    <sheet name="Tab 27 - All Bacteria Pop Rate" sheetId="1" r:id="rId31"/>
    <sheet name="Tab 28 - Exceptional Phenotypes" sheetId="2" r:id="rId32"/>
    <sheet name="Tab 29 - G-ve E. coli" sheetId="3" r:id="rId33"/>
    <sheet name="Tab 30 - G-ve K. pneumoniae" sheetId="4" r:id="rId34"/>
    <sheet name="Tab 31 - G-ve K. oxytoca" sheetId="5" r:id="rId35"/>
    <sheet name="Tab 32 - G-ve P. aeruginosa" sheetId="6" r:id="rId36"/>
    <sheet name="Tab 33 - G-ve Acinetobacter" sheetId="7" r:id="rId37"/>
    <sheet name="Tab 34 - UTI E. coli" sheetId="8" r:id="rId38"/>
    <sheet name="Tab 35 - Carbapenamase Enzymes" sheetId="9" r:id="rId39"/>
    <sheet name="Tab 36 - G+ve MSSA" sheetId="10" r:id="rId40"/>
    <sheet name="Tab 37 - G+ve MRSA" sheetId="11" r:id="rId41"/>
    <sheet name="Tab 38 - G+ve Enterococcus" sheetId="12" r:id="rId42"/>
    <sheet name="Tab 39 - G+ve S. pneumoniae" sheetId="13" r:id="rId43"/>
    <sheet name="Tab 40 - G+ve S. pyogenes" sheetId="14" r:id="rId44"/>
    <sheet name="Tab 41 - Salmonella" sheetId="54" r:id="rId45"/>
    <sheet name="Tab 42 - Companion Animal AMU" sheetId="60" r:id="rId46"/>
    <sheet name="Tab 43 - AMU symptomic" sheetId="56" r:id="rId47"/>
    <sheet name="Tab 44 - Livestock Animal Staph" sheetId="48" r:id="rId48"/>
    <sheet name="Tab 45 - Animal Streptococcus" sheetId="49" r:id="rId49"/>
    <sheet name="Tab 46 - Animal Pasteurellaceae" sheetId="50" r:id="rId50"/>
    <sheet name="Tab 47 - Animal Klebsiella" sheetId="51" r:id="rId51"/>
    <sheet name="Tab 48 - Animal E.coli Clinical" sheetId="52" r:id="rId52"/>
    <sheet name="Tab 49 - Healthy Animal E.coli" sheetId="53" r:id="rId53"/>
    <sheet name="Tab 50 - Comp. animal isolates" sheetId="57" r:id="rId54"/>
    <sheet name="Tab 51 - Comp. animal AMR Ecoli" sheetId="58" r:id="rId55"/>
    <sheet name="Tab 52 - Comp. animal AMR Staph" sheetId="59" r:id="rId56"/>
  </sheets>
  <definedNames>
    <definedName name="_xlnm._FilterDatabase" localSheetId="47" hidden="1">'Tab 44 - Livestock Animal Staph'!$B$22:$E$39</definedName>
    <definedName name="_xlnm._FilterDatabase" localSheetId="50" hidden="1">'Tab 47 - Animal Klebsiella'!$B$23:$H$36</definedName>
    <definedName name="abxpop">'Tab 16 - PC NHS Board Summary'!$AA$46:$AF$60</definedName>
    <definedName name="Acute" localSheetId="5">'Tab 2 - Total Use Proportion'!$Q$3:$V$11</definedName>
    <definedName name="Acute" localSheetId="27">'Tab 24 - AF Total Use'!$X$3:$AC$11</definedName>
    <definedName name="Acute">'Tab 1 - Total Use'!$X$3:$AC$11</definedName>
    <definedName name="Dent" localSheetId="27">'Tab 24 - AF Total Use'!$X$30:$AC$45</definedName>
    <definedName name="Dent">'Tab 1 - Total Use'!$X$39:$AC$39</definedName>
    <definedName name="HB_2" localSheetId="5">'Tab 2 - Total Use Proportion'!$O$7</definedName>
    <definedName name="HB_2" localSheetId="27">'Tab 24 - AF Total Use'!$V$7</definedName>
    <definedName name="HB_2">'Tab 1 - Total Use'!$V$7</definedName>
    <definedName name="HBs">'Tab 16 - PC NHS Board Summary'!$Q$28:$Q$42</definedName>
    <definedName name="Non_Acute" localSheetId="5">'Tab 2 - Total Use Proportion'!$Q$12:$V$42</definedName>
    <definedName name="Non_Acute" localSheetId="27">'Tab 24 - AF Total Use'!$X$12:$AC$19</definedName>
    <definedName name="Non_Acute">'Tab 1 - Total Use'!$X$12:$AC$38</definedName>
    <definedName name="PC" localSheetId="5">'Tab 2 - Total Use Proportion'!$B$10</definedName>
    <definedName name="PC" localSheetId="27">'Tab 24 - AF Total Use'!$X$20:$AC$26</definedName>
    <definedName name="_xlnm.Print_Area" localSheetId="1">'AM Use - Methods'!$B$2:$J$17</definedName>
    <definedName name="_xlnm.Print_Area" localSheetId="14">'Tab 11 - PC Dental'!$A$1:$Q$38</definedName>
    <definedName name="_xlnm.Print_Area" localSheetId="15">'Tab 12 - PC Nurse'!$A$1:$Q$32</definedName>
    <definedName name="_xlnm.Print_Area" localSheetId="16">'Tab 13 - PC Pharmacist'!$A$1:$Q$31</definedName>
    <definedName name="_xlnm.Print_Area" localSheetId="17">'Tab 14 - PC UTI'!$A$1:$U$64</definedName>
    <definedName name="_xlnm.Print_Area" localSheetId="21">'Tab 18 - Acute ATC Code'!$B$2:$F$15</definedName>
    <definedName name="_xlnm.Print_Area" localSheetId="23">'Tab 20 - Acute V. Broad Spect.'!$B$2:$E$15</definedName>
    <definedName name="_xlnm.Print_Area" localSheetId="24">'Tab 21 - Acute V Broad Sparing'!$B$2:$E$15</definedName>
    <definedName name="_xlnm.Print_Area" localSheetId="25">'Tab 22 - Acute Alert'!$B$2:$E$15</definedName>
    <definedName name="_xlnm.Print_Area" localSheetId="26">'Tab 23 - Secondary Parenteral'!$B$2:$E$29</definedName>
    <definedName name="_xlnm.Print_Area" localSheetId="28">'Tab 25 - AF PC ATC Code'!$B$2:$L$27</definedName>
    <definedName name="_xlnm.Print_Area" localSheetId="29">'Tab 26 - AF Acute ATC Code'!$B$2:$M$31</definedName>
    <definedName name="_xlnm.Print_Area" localSheetId="7">'Tab 4 - Total Use by ATC Code'!$B$2:$E$9</definedName>
    <definedName name="_xlnm.Print_Area" localSheetId="8">'Tab 5 - PC Total Use'!$B$2:$E$15</definedName>
    <definedName name="_xlnm.Print_Area" localSheetId="9">'Tab 6 - PC Frequency of Use'!$B$2:$L$11</definedName>
    <definedName name="_xlnm.Print_Area" localSheetId="10">'Tab 7 - PC Freq. of Use by Age'!$B$2:$L$12</definedName>
    <definedName name="_xlnm.Print_Area" localSheetId="11">'Tab 8 - PC Age and Gender'!$B$2:$L$13</definedName>
    <definedName name="_xlnm.Print_Area" localSheetId="12">'Tab 9 - PC ATC Code'!$A$1:$L$35</definedName>
    <definedName name="_xlnm.Print_Titles" localSheetId="14">'Tab 11 - PC Dental'!$1:$12</definedName>
    <definedName name="_xlnm.Print_Titles" localSheetId="15">'Tab 12 - PC Nurse'!$1:$13</definedName>
    <definedName name="_xlnm.Print_Titles" localSheetId="16">'Tab 13 - PC Pharmacist'!$1:$13</definedName>
    <definedName name="_xlnm.Print_Titles" localSheetId="17">'Tab 14 - PC UTI'!$1:$13</definedName>
    <definedName name="_xlnm.Print_Titles" localSheetId="9">'Tab 6 - PC Frequency of Use'!$1:$11</definedName>
    <definedName name="_xlnm.Print_Titles" localSheetId="10">'Tab 7 - PC Freq. of Use by Age'!$1:$12</definedName>
    <definedName name="_xlnm.Print_Titles" localSheetId="11">'Tab 8 - PC Age and Gender'!$1:$13</definedName>
    <definedName name="_xlnm.Print_Titles" localSheetId="12">'Tab 9 - PC ATC Code'!$1:$12</definedName>
    <definedName name="Scotland" localSheetId="2">INDEX([0]!ScotMaps,[0]!MapRef)</definedName>
    <definedName name="Scotland" localSheetId="0">INDEX([0]!ScotMaps,[0]!MapRef)</definedName>
    <definedName name="Scotland" localSheetId="45">INDEX(ScotMaps,MapRef)</definedName>
    <definedName name="Scotland" localSheetId="46">INDEX(ScotMaps,MapRef)</definedName>
    <definedName name="Scotland" localSheetId="55">INDEX(ScotMaps,MapRef)</definedName>
    <definedName name="Scotland">INDEX(ScotMaps,MapRef)</definedName>
    <definedName name="Scotland_new" localSheetId="0">INDEX(ScotMaps_new,MapRef_new)</definedName>
    <definedName name="Scotland_new" localSheetId="45">INDEX(ScotMaps_new,MapRef_new)</definedName>
    <definedName name="Scotland_new" localSheetId="46">INDEX(ScotMaps_new,MapRef_new)</definedName>
    <definedName name="Scotland_new" localSheetId="55">INDEX(ScotMaps_new,MapRef_new)</definedName>
    <definedName name="Scotland_new">INDEX(ScotMaps_new,MapRef_new)</definedName>
    <definedName name="SCOTLAND1" localSheetId="0">INDEX([0]!ScotMaps,[0]!MapRef)</definedName>
    <definedName name="SCOTLAND1" localSheetId="45">INDEX(ScotMaps,MapRef)</definedName>
    <definedName name="SCOTLAND1" localSheetId="46">INDEX(ScotMaps,MapRef)</definedName>
    <definedName name="SCOTLAND1" localSheetId="55">INDEX(ScotMaps,MapRef)</definedName>
    <definedName name="SCOTLAND1">INDEX([0]!ScotMaps,[0]!MapRef)</definedName>
    <definedName name="ScotlandNew" localSheetId="0">INDEX(ScotmapsNew,MapRefNew)</definedName>
    <definedName name="ScotlandNew" localSheetId="45">INDEX(ScotmapsNew,MapRefNew)</definedName>
    <definedName name="ScotlandNew" localSheetId="46">INDEX(ScotmapsNew,MapRefNew)</definedName>
    <definedName name="ScotlandNew" localSheetId="55">INDEX(ScotmapsNew,MapRefNew)</definedName>
    <definedName name="ScotlandNew">INDEX(ScotmapsNew,MapRefNew)</definedName>
    <definedName name="TableA">'Tab 16 - PC NHS Board Summary'!$Q$26:$BE$42</definedName>
    <definedName name="Z_6A34DC42_675F_4BDB_8544_901AD52B6A4A_.wvu.PrintArea" localSheetId="1" hidden="1">'AM Use - Methods'!$B$2:$J$17</definedName>
    <definedName name="Z_6A34DC42_675F_4BDB_8544_901AD52B6A4A_.wvu.PrintArea" localSheetId="14" hidden="1">'Tab 11 - PC Dental'!$A$1:$Q$38</definedName>
    <definedName name="Z_6A34DC42_675F_4BDB_8544_901AD52B6A4A_.wvu.PrintArea" localSheetId="15" hidden="1">'Tab 12 - PC Nurse'!$A$1:$Q$32</definedName>
    <definedName name="Z_6A34DC42_675F_4BDB_8544_901AD52B6A4A_.wvu.PrintArea" localSheetId="16" hidden="1">'Tab 13 - PC Pharmacist'!$A$1:$Q$31</definedName>
    <definedName name="Z_6A34DC42_675F_4BDB_8544_901AD52B6A4A_.wvu.PrintArea" localSheetId="17" hidden="1">'Tab 14 - PC UTI'!$A$1:$U$64</definedName>
    <definedName name="Z_6A34DC42_675F_4BDB_8544_901AD52B6A4A_.wvu.PrintArea" localSheetId="20" hidden="1">'Tab 17 - Acute Total Use'!$B$2:$E$15</definedName>
    <definedName name="Z_6A34DC42_675F_4BDB_8544_901AD52B6A4A_.wvu.PrintArea" localSheetId="21" hidden="1">'Tab 18 - Acute ATC Code'!$B$2:$F$15</definedName>
    <definedName name="Z_6A34DC42_675F_4BDB_8544_901AD52B6A4A_.wvu.PrintArea" localSheetId="23" hidden="1">'Tab 20 - Acute V. Broad Spect.'!$B$2:$E$15</definedName>
    <definedName name="Z_6A34DC42_675F_4BDB_8544_901AD52B6A4A_.wvu.PrintArea" localSheetId="24" hidden="1">'Tab 21 - Acute V Broad Sparing'!$B$2:$E$15</definedName>
    <definedName name="Z_6A34DC42_675F_4BDB_8544_901AD52B6A4A_.wvu.PrintArea" localSheetId="25" hidden="1">'Tab 22 - Acute Alert'!$B$2:$E$15</definedName>
    <definedName name="Z_6A34DC42_675F_4BDB_8544_901AD52B6A4A_.wvu.PrintArea" localSheetId="26" hidden="1">'Tab 23 - Secondary Parenteral'!$B$2:$E$29</definedName>
    <definedName name="Z_6A34DC42_675F_4BDB_8544_901AD52B6A4A_.wvu.PrintArea" localSheetId="28" hidden="1">'Tab 25 - AF PC ATC Code'!$B$2:$D$15</definedName>
    <definedName name="Z_6A34DC42_675F_4BDB_8544_901AD52B6A4A_.wvu.PrintArea" localSheetId="29" hidden="1">'Tab 26 - AF Acute ATC Code'!$B$2:$D$15</definedName>
    <definedName name="Z_6A34DC42_675F_4BDB_8544_901AD52B6A4A_.wvu.PrintArea" localSheetId="7" hidden="1">'Tab 4 - Total Use by ATC Code'!$B$2:$E$9</definedName>
    <definedName name="Z_6A34DC42_675F_4BDB_8544_901AD52B6A4A_.wvu.PrintArea" localSheetId="8" hidden="1">'Tab 5 - PC Total Use'!$B$2:$E$15</definedName>
    <definedName name="Z_6A34DC42_675F_4BDB_8544_901AD52B6A4A_.wvu.PrintArea" localSheetId="9" hidden="1">'Tab 6 - PC Frequency of Use'!$B$2:$L$11</definedName>
    <definedName name="Z_6A34DC42_675F_4BDB_8544_901AD52B6A4A_.wvu.PrintArea" localSheetId="10" hidden="1">'Tab 7 - PC Freq. of Use by Age'!$B$2:$L$12</definedName>
    <definedName name="Z_6A34DC42_675F_4BDB_8544_901AD52B6A4A_.wvu.PrintArea" localSheetId="11" hidden="1">'Tab 8 - PC Age and Gender'!$B$2:$L$13</definedName>
    <definedName name="Z_6A34DC42_675F_4BDB_8544_901AD52B6A4A_.wvu.PrintArea" localSheetId="12" hidden="1">'Tab 9 - PC ATC Code'!$A$1:$L$35</definedName>
    <definedName name="Z_6A34DC42_675F_4BDB_8544_901AD52B6A4A_.wvu.PrintTitles" localSheetId="14" hidden="1">'Tab 11 - PC Dental'!$1:$12</definedName>
    <definedName name="Z_6A34DC42_675F_4BDB_8544_901AD52B6A4A_.wvu.PrintTitles" localSheetId="15" hidden="1">'Tab 12 - PC Nurse'!$1:$13</definedName>
    <definedName name="Z_6A34DC42_675F_4BDB_8544_901AD52B6A4A_.wvu.PrintTitles" localSheetId="16" hidden="1">'Tab 13 - PC Pharmacist'!$1:$13</definedName>
    <definedName name="Z_6A34DC42_675F_4BDB_8544_901AD52B6A4A_.wvu.PrintTitles" localSheetId="17" hidden="1">'Tab 14 - PC UTI'!$1:$13</definedName>
    <definedName name="Z_6A34DC42_675F_4BDB_8544_901AD52B6A4A_.wvu.PrintTitles" localSheetId="9" hidden="1">'Tab 6 - PC Frequency of Use'!$1:$11</definedName>
    <definedName name="Z_6A34DC42_675F_4BDB_8544_901AD52B6A4A_.wvu.PrintTitles" localSheetId="10" hidden="1">'Tab 7 - PC Freq. of Use by Age'!$1:$12</definedName>
    <definedName name="Z_6A34DC42_675F_4BDB_8544_901AD52B6A4A_.wvu.PrintTitles" localSheetId="11" hidden="1">'Tab 8 - PC Age and Gender'!$1:$13</definedName>
    <definedName name="Z_6A34DC42_675F_4BDB_8544_901AD52B6A4A_.wvu.PrintTitles" localSheetId="12" hidden="1">'Tab 9 - PC ATC Code'!$1:$12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57" l="1"/>
  <c r="F38" i="57"/>
  <c r="D39" i="57"/>
  <c r="D38" i="57"/>
  <c r="K30" i="57" l="1"/>
  <c r="I30" i="57"/>
  <c r="G30" i="57"/>
  <c r="E30" i="57"/>
  <c r="C30" i="57"/>
  <c r="B28" i="37" l="1"/>
  <c r="C30" i="37" s="1"/>
  <c r="O99" i="50" l="1"/>
  <c r="O98" i="50"/>
  <c r="O97" i="50"/>
  <c r="O96" i="50"/>
  <c r="O95" i="50"/>
  <c r="O94" i="50"/>
  <c r="O93" i="50"/>
  <c r="O92" i="50"/>
  <c r="O91" i="50"/>
  <c r="O90" i="50"/>
  <c r="O89" i="50"/>
  <c r="O88" i="50"/>
  <c r="O87" i="50"/>
  <c r="O86" i="50"/>
  <c r="O85" i="50"/>
  <c r="O84" i="50"/>
  <c r="O83" i="50"/>
  <c r="O39" i="52" l="1"/>
  <c r="O38" i="52"/>
  <c r="O37" i="52"/>
  <c r="O36" i="52"/>
  <c r="O35" i="52"/>
  <c r="O34" i="52"/>
  <c r="O33" i="52"/>
  <c r="O32" i="52"/>
  <c r="O31" i="52"/>
  <c r="O30" i="52"/>
  <c r="O29" i="52"/>
  <c r="O28" i="52"/>
  <c r="O27" i="52"/>
  <c r="O43" i="48"/>
  <c r="L43" i="48"/>
  <c r="I43" i="48"/>
  <c r="F43" i="48"/>
  <c r="C43" i="48"/>
  <c r="O42" i="48"/>
  <c r="L42" i="48"/>
  <c r="I42" i="48"/>
  <c r="F42" i="48"/>
  <c r="C42" i="48"/>
  <c r="O41" i="48"/>
  <c r="L41" i="48"/>
  <c r="I41" i="48"/>
  <c r="F41" i="48"/>
  <c r="C41" i="48"/>
  <c r="O40" i="48"/>
  <c r="L40" i="48"/>
  <c r="I40" i="48"/>
  <c r="F40" i="48"/>
  <c r="C40" i="48"/>
  <c r="O39" i="48"/>
  <c r="L39" i="48"/>
  <c r="I39" i="48"/>
  <c r="F39" i="48"/>
  <c r="C39" i="48"/>
  <c r="O38" i="48"/>
  <c r="L38" i="48"/>
  <c r="I38" i="48"/>
  <c r="F38" i="48"/>
  <c r="C38" i="48"/>
  <c r="O37" i="48"/>
  <c r="L37" i="48"/>
  <c r="I37" i="48"/>
  <c r="F37" i="48"/>
  <c r="C37" i="48"/>
  <c r="O36" i="48"/>
  <c r="L36" i="48"/>
  <c r="I36" i="48"/>
  <c r="F36" i="48"/>
  <c r="C36" i="48"/>
  <c r="O35" i="48"/>
  <c r="L35" i="48"/>
  <c r="I35" i="48"/>
  <c r="F35" i="48"/>
  <c r="C35" i="48"/>
  <c r="O34" i="48"/>
  <c r="L34" i="48"/>
  <c r="I34" i="48"/>
  <c r="F34" i="48"/>
  <c r="C34" i="48"/>
  <c r="O33" i="48"/>
  <c r="L33" i="48"/>
  <c r="I33" i="48"/>
  <c r="F33" i="48"/>
  <c r="C33" i="48"/>
  <c r="O32" i="48"/>
  <c r="L32" i="48"/>
  <c r="I32" i="48"/>
  <c r="F32" i="48"/>
  <c r="C32" i="48"/>
  <c r="O31" i="48"/>
  <c r="L31" i="48"/>
  <c r="I31" i="48"/>
  <c r="F31" i="48"/>
  <c r="C31" i="48"/>
  <c r="O30" i="48"/>
  <c r="L30" i="48"/>
  <c r="I30" i="48"/>
  <c r="F30" i="48"/>
  <c r="C30" i="48"/>
  <c r="O29" i="48"/>
  <c r="L29" i="48"/>
  <c r="I29" i="48"/>
  <c r="F29" i="48"/>
  <c r="C29" i="48"/>
  <c r="O28" i="48"/>
  <c r="L28" i="48"/>
  <c r="I28" i="48"/>
  <c r="F28" i="48"/>
  <c r="C28" i="48"/>
  <c r="O27" i="48"/>
  <c r="L27" i="48"/>
  <c r="I27" i="48"/>
  <c r="F27" i="48"/>
  <c r="C27" i="48"/>
  <c r="R25" i="37" l="1"/>
  <c r="S25" i="37" s="1"/>
  <c r="T25" i="37" s="1"/>
  <c r="U25" i="37" s="1"/>
  <c r="V25" i="37" s="1"/>
  <c r="W25" i="37" s="1"/>
  <c r="X25" i="37" s="1"/>
  <c r="Y25" i="37" s="1"/>
  <c r="Z25" i="37" s="1"/>
  <c r="AA25" i="37" s="1"/>
  <c r="AB25" i="37" s="1"/>
  <c r="AC25" i="37" s="1"/>
  <c r="AD25" i="37" s="1"/>
  <c r="AE25" i="37" s="1"/>
  <c r="AF25" i="37" s="1"/>
  <c r="AG25" i="37" s="1"/>
  <c r="AH25" i="37" s="1"/>
  <c r="AI25" i="37" s="1"/>
  <c r="AJ25" i="37" s="1"/>
  <c r="AK25" i="37" s="1"/>
  <c r="AL25" i="37" s="1"/>
  <c r="AM25" i="37" s="1"/>
  <c r="AN25" i="37" s="1"/>
  <c r="AO25" i="37" s="1"/>
  <c r="AP25" i="37" s="1"/>
  <c r="AQ25" i="37" s="1"/>
  <c r="AR25" i="37" s="1"/>
  <c r="AS25" i="37" s="1"/>
  <c r="AT25" i="37" s="1"/>
  <c r="AU25" i="37" s="1"/>
  <c r="AV25" i="37" s="1"/>
  <c r="AW25" i="37" s="1"/>
  <c r="AX25" i="37" s="1"/>
  <c r="AY25" i="37" s="1"/>
  <c r="AZ25" i="37" s="1"/>
  <c r="BA25" i="37" s="1"/>
  <c r="BB25" i="37" s="1"/>
  <c r="BC25" i="37" s="1"/>
  <c r="BD25" i="37" s="1"/>
  <c r="BE25" i="37" s="1"/>
  <c r="R26" i="37"/>
  <c r="R46" i="37" s="1"/>
  <c r="S46" i="37" s="1"/>
  <c r="T46" i="37" s="1"/>
  <c r="U46" i="37" s="1"/>
  <c r="V46" i="37" s="1"/>
  <c r="S26" i="37"/>
  <c r="T26" i="37"/>
  <c r="U26" i="37"/>
  <c r="V26" i="37"/>
  <c r="W26" i="37"/>
  <c r="X26" i="37"/>
  <c r="Y26" i="37"/>
  <c r="Z26" i="37"/>
  <c r="AA26" i="37"/>
  <c r="AB26" i="37"/>
  <c r="AC26" i="37"/>
  <c r="AD26" i="37"/>
  <c r="AE26" i="37"/>
  <c r="AF26" i="37"/>
  <c r="AG26" i="37"/>
  <c r="AH26" i="37"/>
  <c r="AI26" i="37"/>
  <c r="AJ26" i="37"/>
  <c r="AK26" i="37"/>
  <c r="AL26" i="37"/>
  <c r="AM26" i="37"/>
  <c r="AN26" i="37"/>
  <c r="AO26" i="37"/>
  <c r="AP26" i="37"/>
  <c r="AQ26" i="37"/>
  <c r="AR26" i="37"/>
  <c r="AS26" i="37"/>
  <c r="AT26" i="37"/>
  <c r="AU26" i="37"/>
  <c r="AV26" i="37"/>
  <c r="AW26" i="37"/>
  <c r="AX26" i="37"/>
  <c r="AY26" i="37"/>
  <c r="AZ26" i="37"/>
  <c r="BA26" i="37"/>
  <c r="BB26" i="37"/>
  <c r="BC26" i="37"/>
  <c r="BD26" i="37"/>
  <c r="BE26" i="37"/>
  <c r="AC45" i="37"/>
  <c r="AD45" i="37" s="1"/>
  <c r="AE45" i="37" s="1"/>
  <c r="AF45" i="37" s="1"/>
  <c r="AJ45" i="37"/>
  <c r="AK45" i="37" s="1"/>
  <c r="AL45" i="37" s="1"/>
  <c r="AM45" i="37" s="1"/>
  <c r="R48" i="37"/>
  <c r="R49" i="37" s="1"/>
  <c r="R50" i="37" s="1"/>
  <c r="R55" i="37" s="1"/>
  <c r="R56" i="37" s="1"/>
  <c r="R57" i="37" l="1"/>
  <c r="R58" i="37" s="1"/>
  <c r="S47" i="37" s="1"/>
  <c r="S48" i="37" s="1"/>
  <c r="S49" i="37" s="1"/>
  <c r="S50" i="37" s="1"/>
  <c r="S55" i="37" s="1"/>
  <c r="S56" i="37" s="1"/>
  <c r="S57" i="37" s="1"/>
  <c r="S58" i="37" s="1"/>
  <c r="T47" i="37" s="1"/>
  <c r="T48" i="37" s="1"/>
  <c r="T49" i="37" s="1"/>
  <c r="T50" i="37" s="1"/>
  <c r="T55" i="37" s="1"/>
  <c r="T56" i="37" s="1"/>
  <c r="T57" i="37" s="1"/>
  <c r="T58" i="37" s="1"/>
  <c r="C39" i="37"/>
  <c r="F42" i="37"/>
  <c r="G37" i="37"/>
  <c r="C31" i="37"/>
  <c r="G42" i="37"/>
  <c r="C38" i="37"/>
  <c r="F37" i="37"/>
  <c r="E37" i="37"/>
  <c r="C33" i="37"/>
  <c r="E42" i="37"/>
  <c r="D37" i="37"/>
  <c r="D42" i="37"/>
  <c r="C37" i="37"/>
  <c r="D32" i="37"/>
  <c r="C42" i="37"/>
  <c r="C32" i="37"/>
  <c r="D38" i="37" l="1"/>
  <c r="C41" i="37"/>
  <c r="D40" i="37"/>
  <c r="E30" i="37"/>
  <c r="D33" i="37"/>
  <c r="D31" i="37"/>
  <c r="C40" i="37"/>
  <c r="D41" i="37"/>
  <c r="D39" i="37"/>
  <c r="E31" i="37"/>
  <c r="D30" i="37"/>
  <c r="E39" i="37"/>
  <c r="E33" i="37"/>
  <c r="E38" i="37"/>
  <c r="U47" i="37"/>
  <c r="E41" i="37"/>
  <c r="E40" i="37"/>
  <c r="I28" i="37"/>
  <c r="E32" i="37"/>
  <c r="K30" i="37" l="1"/>
  <c r="J33" i="37"/>
  <c r="L37" i="37"/>
  <c r="K40" i="37"/>
  <c r="M42" i="37"/>
  <c r="L30" i="37"/>
  <c r="K33" i="37"/>
  <c r="M37" i="37"/>
  <c r="J38" i="37"/>
  <c r="L40" i="37"/>
  <c r="N42" i="37"/>
  <c r="M30" i="37"/>
  <c r="J31" i="37"/>
  <c r="L33" i="37"/>
  <c r="N37" i="37"/>
  <c r="K38" i="37"/>
  <c r="J41" i="37"/>
  <c r="K31" i="37"/>
  <c r="L38" i="37"/>
  <c r="L31" i="37"/>
  <c r="J39" i="37"/>
  <c r="L41" i="37"/>
  <c r="J32" i="37"/>
  <c r="K39" i="37"/>
  <c r="J42" i="37"/>
  <c r="K32" i="37"/>
  <c r="J37" i="37"/>
  <c r="L39" i="37"/>
  <c r="K42" i="37"/>
  <c r="K37" i="37"/>
  <c r="K41" i="37"/>
  <c r="J30" i="37"/>
  <c r="L42" i="37"/>
  <c r="L32" i="37"/>
  <c r="J40" i="37"/>
  <c r="U48" i="37"/>
  <c r="M31" i="37" s="1"/>
  <c r="F30" i="37"/>
  <c r="U49" i="37" l="1"/>
  <c r="F31" i="37"/>
  <c r="U50" i="37" l="1"/>
  <c r="F32" i="37"/>
  <c r="M32" i="37"/>
  <c r="U55" i="37" l="1"/>
  <c r="F33" i="37"/>
  <c r="M33" i="37"/>
  <c r="U56" i="37" l="1"/>
  <c r="F38" i="37"/>
  <c r="M38" i="37"/>
  <c r="U57" i="37" l="1"/>
  <c r="F39" i="37"/>
  <c r="M39" i="37"/>
  <c r="U58" i="37" l="1"/>
  <c r="F40" i="37"/>
  <c r="M40" i="37"/>
  <c r="V47" i="37" l="1"/>
  <c r="F41" i="37"/>
  <c r="M41" i="37"/>
  <c r="V48" i="37" l="1"/>
  <c r="G30" i="37"/>
  <c r="N30" i="37"/>
  <c r="V49" i="37" l="1"/>
  <c r="G31" i="37"/>
  <c r="N31" i="37"/>
  <c r="V50" i="37" l="1"/>
  <c r="G32" i="37"/>
  <c r="N32" i="37"/>
  <c r="V55" i="37" l="1"/>
  <c r="G33" i="37"/>
  <c r="N33" i="37"/>
  <c r="V56" i="37" l="1"/>
  <c r="G38" i="37"/>
  <c r="N38" i="37"/>
  <c r="V57" i="37" l="1"/>
  <c r="G39" i="37"/>
  <c r="N39" i="37"/>
  <c r="V58" i="37" l="1"/>
  <c r="G40" i="37"/>
  <c r="N40" i="37"/>
  <c r="G41" i="37" l="1"/>
  <c r="N41" i="37"/>
</calcChain>
</file>

<file path=xl/sharedStrings.xml><?xml version="1.0" encoding="utf-8"?>
<sst xmlns="http://schemas.openxmlformats.org/spreadsheetml/2006/main" count="3713" uniqueCount="1159">
  <si>
    <t>Title:</t>
  </si>
  <si>
    <t>Scottish One Health Antimicrobial Use and Antimicrobial Resistance Report (SONAAR) -click to go to report</t>
  </si>
  <si>
    <t>Report Published:</t>
  </si>
  <si>
    <t>16/11/2021</t>
  </si>
  <si>
    <t>Next Publication:</t>
  </si>
  <si>
    <t>November 2022</t>
  </si>
  <si>
    <t>Period:</t>
  </si>
  <si>
    <t>Calendar Years - ranges from 2016 to 2020</t>
  </si>
  <si>
    <t>Geographical Area:</t>
  </si>
  <si>
    <t>National - Scotland</t>
  </si>
  <si>
    <t>Contact:</t>
  </si>
  <si>
    <t>NSS.HPSSonaar@nhs.scot</t>
  </si>
  <si>
    <t>Antibiotic Use - click here to go to methods page</t>
  </si>
  <si>
    <t>Antimicrobial Resistance in Humans - click here to go to methods page</t>
  </si>
  <si>
    <t>Antimicrobial Resistance and Use in Animals - click here to go to methods page</t>
  </si>
  <si>
    <t>Section</t>
  </si>
  <si>
    <t>Name</t>
  </si>
  <si>
    <t>Description</t>
  </si>
  <si>
    <t>●</t>
  </si>
  <si>
    <t>Antibiotic Use - Combined</t>
  </si>
  <si>
    <t>Tab 1 - Total Use</t>
  </si>
  <si>
    <t xml:space="preserve">Total Use of Antibiotics in Humans in Scotland - DDDs / 1,000 population / Day - 2016 to 2020 </t>
  </si>
  <si>
    <t>Antimicrobial Resistance in Humans</t>
  </si>
  <si>
    <t>Tab 27 - All Bacteria Population Rate</t>
  </si>
  <si>
    <t>Commonly reported bacteria (bacteraemia) in Scotland - 2016 to 2020</t>
  </si>
  <si>
    <t>Antimicrobial Use in Animals</t>
  </si>
  <si>
    <t>Tab 42 - Companion Animal AMU</t>
  </si>
  <si>
    <t>Prescribing of antimicrobials (including HP-CIAs) for all companion animals, in Scottish practices from 2016 to 2020</t>
  </si>
  <si>
    <t>Tab 2 - Total Use Proportion</t>
  </si>
  <si>
    <t xml:space="preserve">Total Use of Antibiotics in Humans in Scotland - Proportion of Total Defined Daily Doses - 2016 to 2020 </t>
  </si>
  <si>
    <t>Tab 28 - Exceptional Phenotypes</t>
  </si>
  <si>
    <t>Exceptional phenotypes from the AMR alerts system in Scotland 2020</t>
  </si>
  <si>
    <t>Tab 43 - Companion Animal AMU symptomatic</t>
  </si>
  <si>
    <t>Prescribing of antimicrobials by presenting problem for dogs and cats - 2016 to 2020</t>
  </si>
  <si>
    <t>Tab 3 - Total Use AWaRe</t>
  </si>
  <si>
    <t xml:space="preserve">Total Use of Access, Watch and Reserve (AWaRe) Antibiotics in Humans in Scotland - 2016 to 2020 </t>
  </si>
  <si>
    <r>
      <t xml:space="preserve">Tab 29 - G-ve </t>
    </r>
    <r>
      <rPr>
        <i/>
        <u/>
        <sz val="12"/>
        <color rgb="FF0391BF"/>
        <rFont val="Arial"/>
        <family val="2"/>
      </rPr>
      <t>E. coli</t>
    </r>
  </si>
  <si>
    <r>
      <rPr>
        <i/>
        <sz val="12"/>
        <rFont val="Arial"/>
        <family val="2"/>
      </rPr>
      <t>E. coli</t>
    </r>
    <r>
      <rPr>
        <sz val="12"/>
        <rFont val="Arial"/>
        <family val="2"/>
      </rPr>
      <t xml:space="preserve"> total numbers and percentage resistance and non-susceptibility - 2016 to 2020</t>
    </r>
  </si>
  <si>
    <t>Antimicrobial Resistance in Animals</t>
  </si>
  <si>
    <r>
      <t xml:space="preserve">Tab 44 - Clinical </t>
    </r>
    <r>
      <rPr>
        <i/>
        <u/>
        <sz val="12"/>
        <color rgb="FF0391BF"/>
        <rFont val="Arial"/>
        <family val="2"/>
      </rPr>
      <t>Staphylococcus</t>
    </r>
  </si>
  <si>
    <r>
      <rPr>
        <i/>
        <sz val="12"/>
        <rFont val="Arial"/>
        <family val="2"/>
      </rPr>
      <t>S. aureus</t>
    </r>
    <r>
      <rPr>
        <sz val="12"/>
        <rFont val="Arial"/>
        <family val="2"/>
      </rPr>
      <t xml:space="preserve"> total numbers and percentage non-susceptibility in livestock animals - 2016 to 2020</t>
    </r>
  </si>
  <si>
    <t>Tab 4 - Total Use by ATC Code</t>
  </si>
  <si>
    <t xml:space="preserve">Total Use of Antibiotics in Humans in Scotland by Anatomical Therapeutic Chemical (ATC) Code - 2016 to 2020 </t>
  </si>
  <si>
    <r>
      <t xml:space="preserve">Tab 30 - G-ve </t>
    </r>
    <r>
      <rPr>
        <i/>
        <u/>
        <sz val="12"/>
        <color rgb="FF0391BF"/>
        <rFont val="Arial"/>
        <family val="2"/>
      </rPr>
      <t>K. pneumoniae</t>
    </r>
  </si>
  <si>
    <r>
      <rPr>
        <i/>
        <sz val="12"/>
        <rFont val="Arial"/>
        <family val="2"/>
      </rPr>
      <t>K. pneumoniae</t>
    </r>
    <r>
      <rPr>
        <sz val="12"/>
        <rFont val="Arial"/>
        <family val="2"/>
      </rPr>
      <t xml:space="preserve"> total numbers and percentage resistance and non-susceptibility - 2016 to 2020</t>
    </r>
  </si>
  <si>
    <r>
      <t xml:space="preserve">Tab 45 - Clinical </t>
    </r>
    <r>
      <rPr>
        <i/>
        <u/>
        <sz val="12"/>
        <color rgb="FF0391BF"/>
        <rFont val="Arial"/>
        <family val="2"/>
      </rPr>
      <t>Streptococcus</t>
    </r>
  </si>
  <si>
    <r>
      <rPr>
        <i/>
        <sz val="12"/>
        <rFont val="Arial"/>
        <family val="2"/>
      </rPr>
      <t>Streptococcus</t>
    </r>
    <r>
      <rPr>
        <sz val="12"/>
        <rFont val="Arial"/>
        <family val="2"/>
      </rPr>
      <t xml:space="preserve"> species total numbers and percentage non-susceptibility in livestock animals - 2016 to 2020</t>
    </r>
  </si>
  <si>
    <t>Antibiotic Use - Primary Care</t>
  </si>
  <si>
    <t>Tab 5 - PC Total Use</t>
  </si>
  <si>
    <t xml:space="preserve">Primary Care Use of Antibiotics in Scotland - 2016 to 2020 </t>
  </si>
  <si>
    <r>
      <t xml:space="preserve">Tab 31 - G-ve </t>
    </r>
    <r>
      <rPr>
        <i/>
        <u/>
        <sz val="12"/>
        <color rgb="FF0391BF"/>
        <rFont val="Arial"/>
        <family val="2"/>
      </rPr>
      <t>K. oxytoca</t>
    </r>
  </si>
  <si>
    <r>
      <rPr>
        <i/>
        <sz val="12"/>
        <rFont val="Arial"/>
        <family val="2"/>
      </rPr>
      <t>K. oxytoca</t>
    </r>
    <r>
      <rPr>
        <sz val="12"/>
        <rFont val="Arial"/>
        <family val="2"/>
      </rPr>
      <t xml:space="preserve"> total numbers and percentage resistance and non-susceptibility - 2016 to 2020</t>
    </r>
  </si>
  <si>
    <r>
      <t xml:space="preserve">Tab 46 - Clinical </t>
    </r>
    <r>
      <rPr>
        <i/>
        <u/>
        <sz val="12"/>
        <color rgb="FF0391BF"/>
        <rFont val="Arial"/>
        <family val="2"/>
      </rPr>
      <t>Pasteurellaceae</t>
    </r>
  </si>
  <si>
    <r>
      <rPr>
        <i/>
        <sz val="12"/>
        <rFont val="Arial"/>
        <family val="2"/>
      </rPr>
      <t>Pasteurellaceae</t>
    </r>
    <r>
      <rPr>
        <sz val="12"/>
        <rFont val="Arial"/>
        <family val="2"/>
      </rPr>
      <t xml:space="preserve"> species total numbers and percentage non-susceptibility in livestock animals - 2016 to 2020</t>
    </r>
  </si>
  <si>
    <t>Tab 6 - PC Frequency of Use</t>
  </si>
  <si>
    <t xml:space="preserve">Primary Care Frequency of Antibiotic Use in Scotland - 2016 to 2020 </t>
  </si>
  <si>
    <r>
      <t xml:space="preserve">Tab 32 - G-ve </t>
    </r>
    <r>
      <rPr>
        <i/>
        <u/>
        <sz val="12"/>
        <color rgb="FF0391BF"/>
        <rFont val="Arial"/>
        <family val="2"/>
      </rPr>
      <t>P. aeruginosa</t>
    </r>
  </si>
  <si>
    <r>
      <rPr>
        <i/>
        <sz val="12"/>
        <rFont val="Arial"/>
        <family val="2"/>
      </rPr>
      <t>P. aeruginosa</t>
    </r>
    <r>
      <rPr>
        <sz val="12"/>
        <rFont val="Arial"/>
        <family val="2"/>
      </rPr>
      <t xml:space="preserve"> total numbers and percentage resistance and non-susceptibility - 2016 to 2020</t>
    </r>
  </si>
  <si>
    <r>
      <t xml:space="preserve">Tab 47 - Clinical </t>
    </r>
    <r>
      <rPr>
        <i/>
        <u/>
        <sz val="12"/>
        <color rgb="FF0391BF"/>
        <rFont val="Arial"/>
        <family val="2"/>
      </rPr>
      <t>Klebsiella</t>
    </r>
  </si>
  <si>
    <r>
      <rPr>
        <i/>
        <sz val="12"/>
        <rFont val="Arial"/>
        <family val="2"/>
      </rPr>
      <t>K. pneumoniae</t>
    </r>
    <r>
      <rPr>
        <sz val="12"/>
        <rFont val="Arial"/>
        <family val="2"/>
      </rPr>
      <t xml:space="preserve"> total numbers and percentage non-susceptibility in livestock animals - 2019 to 2020</t>
    </r>
  </si>
  <si>
    <t>Tab 7 - PC Freq. of Use by Age</t>
  </si>
  <si>
    <t>Primary Care Frequency of Antibiotic Use by Age in Scotland - 2020</t>
  </si>
  <si>
    <r>
      <t xml:space="preserve">Tab 33 - G-ve </t>
    </r>
    <r>
      <rPr>
        <i/>
        <u/>
        <sz val="12"/>
        <color rgb="FF0391BF"/>
        <rFont val="Arial"/>
        <family val="2"/>
      </rPr>
      <t>Acinetobacter</t>
    </r>
  </si>
  <si>
    <r>
      <rPr>
        <i/>
        <sz val="12"/>
        <rFont val="Arial"/>
        <family val="2"/>
      </rPr>
      <t>Acinetobacter</t>
    </r>
    <r>
      <rPr>
        <sz val="12"/>
        <rFont val="Arial"/>
        <family val="2"/>
      </rPr>
      <t xml:space="preserve"> spp. total numbers and percentage resistance and non-susceptibility - 2016 to 2020</t>
    </r>
  </si>
  <si>
    <r>
      <t xml:space="preserve">Tab 48 - Clinical </t>
    </r>
    <r>
      <rPr>
        <i/>
        <u/>
        <sz val="12"/>
        <color rgb="FF0391BF"/>
        <rFont val="Arial"/>
        <family val="2"/>
      </rPr>
      <t>E. coli</t>
    </r>
  </si>
  <si>
    <r>
      <rPr>
        <i/>
        <sz val="12"/>
        <rFont val="Arial"/>
        <family val="2"/>
      </rPr>
      <t>E. coli</t>
    </r>
    <r>
      <rPr>
        <sz val="12"/>
        <rFont val="Arial"/>
        <family val="2"/>
      </rPr>
      <t xml:space="preserve"> total numbers and percentage non-susceptibility in livestock animals - 2016 to 2020</t>
    </r>
  </si>
  <si>
    <t>Tab 8 - PC Age and Gender</t>
  </si>
  <si>
    <t>Primary Care Use of Antibiotics in Scotland by Age Group and Gender - 2020</t>
  </si>
  <si>
    <r>
      <t xml:space="preserve">Tab 34 - UTI </t>
    </r>
    <r>
      <rPr>
        <i/>
        <u/>
        <sz val="12"/>
        <color rgb="FF0391BF"/>
        <rFont val="Arial"/>
        <family val="2"/>
      </rPr>
      <t>E. coli</t>
    </r>
  </si>
  <si>
    <t>Urinary tract infections - numbers and percentage resistance and non-susceptibility - 2016 to 2020</t>
  </si>
  <si>
    <r>
      <t xml:space="preserve">Tab 49 - Healthy Animal </t>
    </r>
    <r>
      <rPr>
        <i/>
        <u/>
        <sz val="12"/>
        <color rgb="FF0391BF"/>
        <rFont val="Arial"/>
        <family val="2"/>
      </rPr>
      <t>E. coli</t>
    </r>
  </si>
  <si>
    <r>
      <rPr>
        <i/>
        <sz val="12"/>
        <rFont val="Arial"/>
        <family val="2"/>
      </rPr>
      <t>E. coli</t>
    </r>
    <r>
      <rPr>
        <sz val="12"/>
        <rFont val="Arial"/>
        <family val="2"/>
      </rPr>
      <t xml:space="preserve"> total numbers and percentage non-susceptibility in healthy animals (abattoir) - 2017 to 2020</t>
    </r>
  </si>
  <si>
    <t>Tab 9 - PC ATC Code</t>
  </si>
  <si>
    <t xml:space="preserve">Primary Care Use of Antibiotics in Scotland by Anatomical Therapeutic Chemical (ATC) Code - 2016 to 2020 </t>
  </si>
  <si>
    <t>Tab 35 - Carbapenamase Enzymes</t>
  </si>
  <si>
    <t>Carbapenamase numbers by enzyme and organism 2016-2020</t>
  </si>
  <si>
    <t>Tab 50 - Companion Animal bacteria</t>
  </si>
  <si>
    <t>Bacterial isolates in companion animals in Scotland - 2016 to 2020</t>
  </si>
  <si>
    <t>Tab 10 - PC AWaRe</t>
  </si>
  <si>
    <t xml:space="preserve">Primary Care Use of Access, Watch and Reserve (AWaRe) Antibiotics in Scotland - 2016 to 2020 </t>
  </si>
  <si>
    <t>Tab 36 - G+ve MSSA</t>
  </si>
  <si>
    <t>MSSA total numbers and percentage resistance and non-susceptibility - 2016 to 2020</t>
  </si>
  <si>
    <r>
      <t xml:space="preserve">Tab 51 - Companion Animal </t>
    </r>
    <r>
      <rPr>
        <i/>
        <u/>
        <sz val="12"/>
        <color rgb="FF0391BF"/>
        <rFont val="Arial"/>
        <family val="2"/>
      </rPr>
      <t>E. coli</t>
    </r>
  </si>
  <si>
    <r>
      <rPr>
        <i/>
        <sz val="12"/>
        <rFont val="Arial"/>
        <family val="2"/>
      </rPr>
      <t>E. coli</t>
    </r>
    <r>
      <rPr>
        <sz val="12"/>
        <rFont val="Arial"/>
        <family val="2"/>
      </rPr>
      <t xml:space="preserve"> total numbers and percentage non-susceptibility in companion animals - 2019 to 2020</t>
    </r>
  </si>
  <si>
    <t>Tab 11 - PC Dental</t>
  </si>
  <si>
    <t xml:space="preserve">Primary Care Use of Antibiotics in Scotland (Dental Prescribing) - 2016 to 2020 </t>
  </si>
  <si>
    <t>Tab 37 - G+ve MRSA</t>
  </si>
  <si>
    <t>MRSA total numbers and percentage resistance and non-susceptibility - 2016 to 2020</t>
  </si>
  <si>
    <r>
      <t xml:space="preserve">Tab 52 - Companion Animal </t>
    </r>
    <r>
      <rPr>
        <i/>
        <u/>
        <sz val="12"/>
        <color rgb="FF0391BF"/>
        <rFont val="Arial"/>
        <family val="2"/>
      </rPr>
      <t>Staphylococcus</t>
    </r>
  </si>
  <si>
    <r>
      <rPr>
        <i/>
        <sz val="12"/>
        <rFont val="Arial"/>
        <family val="2"/>
      </rPr>
      <t>Staphylococcus</t>
    </r>
    <r>
      <rPr>
        <sz val="12"/>
        <rFont val="Arial"/>
        <family val="2"/>
      </rPr>
      <t xml:space="preserve"> species total numbers and percentage non-susceptibility in companion animals - 2019 to 2020</t>
    </r>
  </si>
  <si>
    <t>Tab 12 - PC Nurse</t>
  </si>
  <si>
    <t xml:space="preserve">Primary Care Use of Antibiotics in Scotland (Nurse Prescribing) - 2016 to 2020 </t>
  </si>
  <si>
    <t>Tab 38 - G+ve Enterococci</t>
  </si>
  <si>
    <t>Enterococci total numbers and percentage resistance and non-susceptibility - 2016 to 2020</t>
  </si>
  <si>
    <t>Tab 13 - PC Pharmacist</t>
  </si>
  <si>
    <t xml:space="preserve">Primary Care Use of Antibiotics in Scotland (Pharmacist Prescribing) - 2016 to 2020 </t>
  </si>
  <si>
    <r>
      <t xml:space="preserve">Tab 39 - G+ve </t>
    </r>
    <r>
      <rPr>
        <i/>
        <u/>
        <sz val="12"/>
        <color rgb="FF0391BF"/>
        <rFont val="Arial"/>
        <family val="2"/>
      </rPr>
      <t>S. pneumoniae</t>
    </r>
  </si>
  <si>
    <r>
      <rPr>
        <i/>
        <sz val="12"/>
        <rFont val="Arial"/>
        <family val="2"/>
      </rPr>
      <t>S. pneumoniae</t>
    </r>
    <r>
      <rPr>
        <sz val="12"/>
        <rFont val="Arial"/>
        <family val="2"/>
      </rPr>
      <t xml:space="preserve"> total numbers, percentage resistance and non-susceptibility - 2016 to 2020</t>
    </r>
  </si>
  <si>
    <t>Tab 14 - PC UTI</t>
  </si>
  <si>
    <t xml:space="preserve">Primary Care Use of UTI Antibiotics in Scotland - 2016 to 2020 </t>
  </si>
  <si>
    <r>
      <t xml:space="preserve">Tab 40 - G-ve </t>
    </r>
    <r>
      <rPr>
        <i/>
        <u/>
        <sz val="12"/>
        <color rgb="FF0391BF"/>
        <rFont val="Arial"/>
        <family val="2"/>
      </rPr>
      <t>S. pyogenes</t>
    </r>
  </si>
  <si>
    <r>
      <rPr>
        <i/>
        <sz val="12"/>
        <rFont val="Arial"/>
        <family val="2"/>
      </rPr>
      <t>S. pyogenes</t>
    </r>
    <r>
      <rPr>
        <sz val="12"/>
        <rFont val="Arial"/>
        <family val="2"/>
      </rPr>
      <t xml:space="preserve"> total numbers, percentage resistance and non-susceptibility - 2016 to 2020</t>
    </r>
  </si>
  <si>
    <t>Tab 15 - PC Course Duration</t>
  </si>
  <si>
    <t xml:space="preserve">Primary Care Use of 5 day courses of Antibiotics in Scotland - 2016 to 2020 </t>
  </si>
  <si>
    <r>
      <t xml:space="preserve">Tab 41 - Human and Animal </t>
    </r>
    <r>
      <rPr>
        <i/>
        <u/>
        <sz val="12"/>
        <color rgb="FF0391BF"/>
        <rFont val="Arial"/>
        <family val="2"/>
      </rPr>
      <t>Salmonella</t>
    </r>
  </si>
  <si>
    <r>
      <rPr>
        <i/>
        <sz val="12"/>
        <rFont val="Arial"/>
        <family val="2"/>
      </rPr>
      <t>Salmonella</t>
    </r>
    <r>
      <rPr>
        <sz val="12"/>
        <rFont val="Arial"/>
        <family val="2"/>
      </rPr>
      <t xml:space="preserve"> total numbers and percentage non-susceptibility in humans and animals - 2016 to 2020</t>
    </r>
  </si>
  <si>
    <t>Tab 16 - PC NHS Board Summary</t>
  </si>
  <si>
    <t xml:space="preserve">Primary Care Health Board Summary of Use of Antibiotics in Scotland - 2016 to 2020 </t>
  </si>
  <si>
    <t xml:space="preserve">Antibiotic Use - Acute Hospitals </t>
  </si>
  <si>
    <t>Tab 17 - Acute Total Use</t>
  </si>
  <si>
    <t xml:space="preserve">Acute Hospital Use of Antibiotics in Scotland  - 2016 to 2020 </t>
  </si>
  <si>
    <t>Tab 18 - Acute ATC Code</t>
  </si>
  <si>
    <t xml:space="preserve">Acute Hospital Use of Antibiotics in Scotland by ATC Code - 2016 to 2020 </t>
  </si>
  <si>
    <t>Tab 19 - Acute AWaRe</t>
  </si>
  <si>
    <t xml:space="preserve">Acute Hospital Use of Access, Watch and Reserve (AWaRe) Antibiotics in Scotland  - 2016 to 2020 </t>
  </si>
  <si>
    <t>Tab 20 - Acute V. Broad Spect.</t>
  </si>
  <si>
    <t xml:space="preserve">Acute Hospital Use of Very broad-spectrum Antibiotics in Scotland  - 2016 to 2020 </t>
  </si>
  <si>
    <t>Tab 21 - Acute V Broad Sparing</t>
  </si>
  <si>
    <t xml:space="preserve">Acute Hospital Use of Very broad-spectrum Sparing Agents in Scotland  - 2016 to 2020 </t>
  </si>
  <si>
    <t>Tab 22 - Acute Alert</t>
  </si>
  <si>
    <t xml:space="preserve">Acute Hospital Use of Alert Antibiotics in Scotland  - 2016 to 2020 </t>
  </si>
  <si>
    <t xml:space="preserve">Antibiotic Use - Secondary Care </t>
  </si>
  <si>
    <t>Tab 23 - Secondary Parenteral</t>
  </si>
  <si>
    <t xml:space="preserve">Acute Hospital and Secondary Care Parenteral Use of Antibiotics in Scotland  - 2016 to 2020 </t>
  </si>
  <si>
    <t>Antifungal Use</t>
  </si>
  <si>
    <t>Tab 24 - AF Total Use</t>
  </si>
  <si>
    <t xml:space="preserve">Total Use of Antifungals in Humans in Scotland - 2016 to 2020 </t>
  </si>
  <si>
    <t>Tab 25 - AF PC ATC Code</t>
  </si>
  <si>
    <t xml:space="preserve">Primary Care Use of Antifungals in Scotland by Anatomical Therapeutic Chemical (ATC) Code - 2016 to 2020 </t>
  </si>
  <si>
    <t>Tab 26 - AF Acute ATC Code</t>
  </si>
  <si>
    <t xml:space="preserve">Acute Hospital Use of Antifungals in Scotland by ATC Code - 2016 to 2020 </t>
  </si>
  <si>
    <t>Back to Introduction</t>
  </si>
  <si>
    <t>AM Use - Methods</t>
  </si>
  <si>
    <t>Data Sources</t>
  </si>
  <si>
    <t>Primary Care</t>
  </si>
  <si>
    <t xml:space="preserve">Information on the use of antibiotics in primary care has been obtained from the Prescribing Information System (PIS) database. This database is jointly maintained by NHS National Services Scotland (NSS) and Public Health Scotland (PHS). The information is supplied by Practitioner and Counter Fraud Services of NSS who is responsible for the processing and pricing of all prescriptions dispensed in Scotland. Data on antibiotic use in primary care presented in this report are derived from prescriptions written by GPs, dentists and non-medical prescribers and from prescriptions written in hospitals dispensed in the community. </t>
  </si>
  <si>
    <t>Prescribing Information System (PIS)</t>
  </si>
  <si>
    <t>Secondary Care</t>
  </si>
  <si>
    <t>Information on the use of antibiotics in secondary care has been obtained from the Hospital Medicines Utilisation Database (HMUD). This database held jointly by NSS and PHS collects information from hospital pharmacy systems across Scotland and presents standardised information on use of medicines using a web-based system. Data on antibiotic use in secondary care presented in this report are derived from information on local hospital pharmacy systems supplied to wards/units.</t>
  </si>
  <si>
    <t>Hospital Medicines Utilisation Database (HMUD)</t>
  </si>
  <si>
    <t>Total Use</t>
  </si>
  <si>
    <t>Information on the combined use of antibiotics has been obtained from PIS and HMUD. The covid-19 assessment centres (AKA Covid Hubs) have been excluded from all figures except Table 1.1 "DDDs/1,000/Day, Combined Total".</t>
  </si>
  <si>
    <t>Populations</t>
  </si>
  <si>
    <t>Primary care prescribing rates have been calculated using National Records of Scotland (NRS) mid-year population estimates. All mid-year estimates are based on the 2011 census, with the addition of births and deaths, and estimating migration in each subsequent year.</t>
  </si>
  <si>
    <t>National Records of Scotland (NRS)</t>
  </si>
  <si>
    <t>Secondary care prescribing rates are based on the number of Occupied Bed Days (OBDs).</t>
  </si>
  <si>
    <t xml:space="preserve">Care Home populations are estimated from the number of distinct individuals that have received any prescribable drug item while in a care home during the course of a year. </t>
  </si>
  <si>
    <t>Data Presentation</t>
  </si>
  <si>
    <t>The classification of data on antibiotic use are based on the Anatomical Therapeutic Chemical (ATC) classification system. This is the international classification system aimed at identifying the therapeutic ingredient of all medicines available for human use. Antibiotics for systemic use fall into the ATC group J01. For further details on the ATC system, please see the WHO Collaborating Centre for drug statistics methodology website;</t>
  </si>
  <si>
    <t>World Health Organisation (WHO)</t>
  </si>
  <si>
    <t>In this report, data on antibiotic use in primary care are presented using the number of reimbursed (paid) items. This depicts the number of times an antibiotic appears on a prescription. In previous publications, information was provided based upon measures from the prescribing dataset that are classed as relating to dispensed items. However, a review of this data has shown that this includes prescriptions that were not dispensed (generally because the patient did not require a particular item on a prescription) or that were not collected by the patient. Paid items are now used rather than dispensed items. This is because paid item information best reflects the activity associated with prescribing and the supply of medicines to patients in NHSScotland and presents, as closely as possible, actual antimicrobial consumption in the Scottish population, which has a direct impact on resistance rates. Comparison between Dispensed Items and Paid Items for 2015-2019 in this publication and previous years in previous publications is valid for these data.</t>
  </si>
  <si>
    <t>In addition, data on primary and secondary care use are presented using defined daily dose (DDD) to enable international comparisons. The DDD is the internationally recognised unit of measurement of medicine consumption, recommended by the WHO, which allows comparison of use of medicines over time and between different countries (or locations). The DDD is the assumed average maintenance dose per day for a medicine used in its main indication in adults. In general, the DDDs for antibiotics are based on their use in infections of moderate severity. However, some antibiotics are only used in severe infections and their DDDs are assigned accordingly. For further details on DDD methodology, please see the relevant section of the WHO website at;</t>
  </si>
  <si>
    <t>Defined Daily Dose (DDD) - WHO website</t>
  </si>
  <si>
    <t>Alterations were made to the DDD values of some antimicrobials in 2019. The new values have been applied to  all of the data for the affected antimicrobials in this report but it is not comparable to data in reports published prior to 2019.</t>
  </si>
  <si>
    <t>The normal convention is to present information on the use of antibiotics as the number of items per 1,000 population in Scotland per day (items/1000/day) and total DDD per 1,000 population per day (DDD/1000/day).</t>
  </si>
  <si>
    <t>Parenteral antibiotics defined daily doses (DDDs) used to monitor use of intravenous (IV) antibiotics.</t>
  </si>
  <si>
    <t>All antibiotics included in this report can be found in section 5.1 of the Legacy British National Formulary (BNF) (excluding sub-sections 5.1.9 + 5.1.10 but includes streptomycin). Oral formulations of colistin and rifaximin are excluded.</t>
  </si>
  <si>
    <t>All antifungals included in this report can be found in section 5.2 of the Legacy BNF</t>
  </si>
  <si>
    <t>Patient Level Analysis</t>
  </si>
  <si>
    <t>Primary care prescribing information sourced from PIS is linked to patient Community Health Index (CHI) numbers. Using patient CHI numbers, it is possible to analyse demographic information on patients prescribed antibiotics such as age and gender. Patients resident in Scotland have a unique CHI number meaning it is also possible to count numbers of distinct patients receiving a particular treatment or investigate prescribing patterns for particular individuals over time.</t>
  </si>
  <si>
    <t>From 2009 onwards, the majority of prescriptions can be linked to a valid CHI number, however CHI capture rates can vary by drug, geographical area or prescriber type, with GPs having better capture rates than other prescriber types. When interpreting trends in patient counts over time, the underlying CHI capture rate must also be considered. In this report where patient level data is used, the relevant CHI capture rates are also presented. It is difficult to identify with certainty how much impact increasing CHI completeness has on the number of patients identified, but the evidence available suggests that the impact is small when considering the scale of change in CHI completeness presented in this report and this should not generally be significantly affecting trends in patient counts.</t>
  </si>
  <si>
    <t>Time Period</t>
  </si>
  <si>
    <t>All trend data are reported for calendar years 2016 to 2020.</t>
  </si>
  <si>
    <t>The report for 2015 to 2019 can be found at:</t>
  </si>
  <si>
    <t>Scottish One Health Antimicrobial Use and Antimicrobial Resistance in 2019</t>
  </si>
  <si>
    <t>Data before these time periods may be accessed via older reports which can be found at:</t>
  </si>
  <si>
    <t>ISD Scotland - Older AMR Reports</t>
  </si>
  <si>
    <t>AM Resistance in Humans - Methods</t>
  </si>
  <si>
    <t>AM Use and Resistance in Animals - Methods</t>
  </si>
  <si>
    <t xml:space="preserve">For further detail, please refer to Appendix 2 - Metadata within the Full report.
</t>
  </si>
  <si>
    <t>Total Use of Antibiotics in Humans in Scotland - 2016 to 2020</t>
  </si>
  <si>
    <t>Table 1.1</t>
  </si>
  <si>
    <t>Combined Total - Defined Daily Doses (DDDs) per 1,000 population per day</t>
  </si>
  <si>
    <t>Sector</t>
  </si>
  <si>
    <t>% change from 2019</t>
  </si>
  <si>
    <t>% change from 2016</t>
  </si>
  <si>
    <t>Combined Total</t>
  </si>
  <si>
    <t>Table 1.2</t>
  </si>
  <si>
    <t>Primary Care Breakdown - Defined Daily Doses (DDDs) per 1,000 population per day</t>
  </si>
  <si>
    <t>Prescriber</t>
  </si>
  <si>
    <t>Medical</t>
  </si>
  <si>
    <t>Nurse</t>
  </si>
  <si>
    <t>Dental</t>
  </si>
  <si>
    <t>Pharmacist</t>
  </si>
  <si>
    <t>Primary Care Total</t>
  </si>
  <si>
    <t>Table 1.3</t>
  </si>
  <si>
    <t>Secondary Care Breakdown - Defined Daily Doses (DDDs) per 1,000 population per day</t>
  </si>
  <si>
    <t>Location Type</t>
  </si>
  <si>
    <t>Acute</t>
  </si>
  <si>
    <t>Non-Acute</t>
  </si>
  <si>
    <t>Secondary Care Total</t>
  </si>
  <si>
    <t>Source: Prescribing Information System, Hospital Medicines Utilisation Database</t>
  </si>
  <si>
    <t>Table 2.1</t>
  </si>
  <si>
    <t>Proportion of Total Defined Daily Doses (DDDs) (%), Primary Care Against Secondary Care</t>
  </si>
  <si>
    <t>Proportion of Total DDDs</t>
  </si>
  <si>
    <t>Table 2.2</t>
  </si>
  <si>
    <t>Proportion of Total Defined Daily Doses (DDDs) (%), Primary and Secondary Care Breakdown</t>
  </si>
  <si>
    <t>Medical (Primary Care)</t>
  </si>
  <si>
    <t>Nurse (Primary Care)</t>
  </si>
  <si>
    <t>Pharmacist (Primary Care)</t>
  </si>
  <si>
    <t>Dental (Primary Care)</t>
  </si>
  <si>
    <t>Acute Hospitals</t>
  </si>
  <si>
    <t>Non-Acute Hospitals</t>
  </si>
  <si>
    <t>Table 2.3</t>
  </si>
  <si>
    <t>Proportion of Total Defined Daily Doses (DDDs) (%), Primary Care Breakdown</t>
  </si>
  <si>
    <t>Proportion of Primary Care DDDs</t>
  </si>
  <si>
    <t>Table 2.4</t>
  </si>
  <si>
    <t>Proportion of Total Defined Daily Doses (DDDs) (%), Secondary Care Breakdown</t>
  </si>
  <si>
    <t>Proportion of Secondary Care DDDs</t>
  </si>
  <si>
    <t>Total Use of Access, Watch and Reserve (AWaRe) Antibiotics in Humans in Scotland - 2016 to 2020</t>
  </si>
  <si>
    <t>Table 3.1</t>
  </si>
  <si>
    <t>Proportion of Defined Daily Doses (DDDs) for Access, Watch and Reserve (AWaRe) Antibiotics (%)</t>
  </si>
  <si>
    <t>Combined (incl dental and non-acute hospitals)</t>
  </si>
  <si>
    <t>Access</t>
  </si>
  <si>
    <t>DDDs/ 1,000 population/ day</t>
  </si>
  <si>
    <t>Percentage</t>
  </si>
  <si>
    <t>Table 3.2</t>
  </si>
  <si>
    <t>Watch</t>
  </si>
  <si>
    <t>Table 3.3</t>
  </si>
  <si>
    <t>Reserve</t>
  </si>
  <si>
    <t>Total Use of Antibiotics in Humans in Scotland by Anatomical Therapeutic Chemical (ATC) Code - 2016 - 2020</t>
  </si>
  <si>
    <t>Table 4.1</t>
  </si>
  <si>
    <t>Total Combined Use - Primary Care (including dental) and Secondary Care (including Non-Acute Hospitals), Defined Daily Doses (DDDs) per 1,000 population per day</t>
  </si>
  <si>
    <t>ATC Code</t>
  </si>
  <si>
    <t>ATC Sub-Code</t>
  </si>
  <si>
    <t>ATC Classifications</t>
  </si>
  <si>
    <t>J01A</t>
  </si>
  <si>
    <t>Tetracyclines</t>
  </si>
  <si>
    <t>J01CA</t>
  </si>
  <si>
    <t>Penicillins with extended spectrum</t>
  </si>
  <si>
    <t>J01CE</t>
  </si>
  <si>
    <t>Beta-lactamase sensitive penicillins</t>
  </si>
  <si>
    <t>J01CF</t>
  </si>
  <si>
    <t>Beta-lactamase resistant penicillins</t>
  </si>
  <si>
    <t>J01CR</t>
  </si>
  <si>
    <t>Other Penicillin combinations</t>
  </si>
  <si>
    <t>J01CR02</t>
  </si>
  <si>
    <t>Co-Amoxiclav</t>
  </si>
  <si>
    <t>J01CR05</t>
  </si>
  <si>
    <t>Piperacillin-Tazobactam</t>
  </si>
  <si>
    <t>J01D(B-E)</t>
  </si>
  <si>
    <t>Cephalosporins</t>
  </si>
  <si>
    <t>J01DH</t>
  </si>
  <si>
    <t>Carbapenems</t>
  </si>
  <si>
    <t>J01E</t>
  </si>
  <si>
    <t>Sulfonamides and Trimethoprim</t>
  </si>
  <si>
    <t>J01FA</t>
  </si>
  <si>
    <t>Macrolides</t>
  </si>
  <si>
    <t>J01FF</t>
  </si>
  <si>
    <t>Clindamycin</t>
  </si>
  <si>
    <t>J01G</t>
  </si>
  <si>
    <t>Aminoglycosides</t>
  </si>
  <si>
    <t>J01MA</t>
  </si>
  <si>
    <t>Fluoroquinolones</t>
  </si>
  <si>
    <t>J01XA</t>
  </si>
  <si>
    <t>Glycopeptide antibiotics</t>
  </si>
  <si>
    <t>J01XD</t>
  </si>
  <si>
    <t>Imidazole derivatives</t>
  </si>
  <si>
    <t>J01XE</t>
  </si>
  <si>
    <t>Nitrofurantoin</t>
  </si>
  <si>
    <t>Other</t>
  </si>
  <si>
    <t>All</t>
  </si>
  <si>
    <t>Notes:</t>
  </si>
  <si>
    <t>1. -  Denotes zero</t>
  </si>
  <si>
    <t>2. 0.0 to one decimal place - click the cell to view the unrounded number.</t>
  </si>
  <si>
    <t>Primary Care Use of Antibiotics in Scotland - 2016 to 2020</t>
  </si>
  <si>
    <t>Table 5.1</t>
  </si>
  <si>
    <t>Items/1,000/Day and DDDs/1,000/Day</t>
  </si>
  <si>
    <t>Measure</t>
  </si>
  <si>
    <t>Items/1,000/Day</t>
  </si>
  <si>
    <t>DDDs/1,000/Day</t>
  </si>
  <si>
    <t>Source: Prescribing Information System</t>
  </si>
  <si>
    <t>Primary Care Frequency of Antibiotic Use in Scotland - 2016 to 2020</t>
  </si>
  <si>
    <t>Table 6.1</t>
  </si>
  <si>
    <t>Primary Care Use, proportion of population prescribed antibiotic</t>
  </si>
  <si>
    <t>Year</t>
  </si>
  <si>
    <t>CHI Capture</t>
  </si>
  <si>
    <t>0 Items</t>
  </si>
  <si>
    <t>1 Item</t>
  </si>
  <si>
    <t>2 Items</t>
  </si>
  <si>
    <t>3 Items</t>
  </si>
  <si>
    <t>4 Items</t>
  </si>
  <si>
    <t>5 Items</t>
  </si>
  <si>
    <t>6-12 Items</t>
  </si>
  <si>
    <t>&gt;12 Items</t>
  </si>
  <si>
    <t>Any Item</t>
  </si>
  <si>
    <t>1. The frequency of items by patient is based on a count of the number of dispensed items for each valid CHI number.</t>
  </si>
  <si>
    <t>Table 7.1</t>
  </si>
  <si>
    <t>Primary Care Use (excluding dental), proportion of population for age group prescribed antibiotic (%) (89.2% Community Health Index (CHI) Capture)</t>
  </si>
  <si>
    <t>Number of Prescriptions</t>
  </si>
  <si>
    <t>0-4</t>
  </si>
  <si>
    <t>5-9</t>
  </si>
  <si>
    <t>10-14</t>
  </si>
  <si>
    <t>15-19</t>
  </si>
  <si>
    <t>20-24</t>
  </si>
  <si>
    <t>25-29</t>
  </si>
  <si>
    <t>30-34</t>
  </si>
  <si>
    <t>35-39</t>
  </si>
  <si>
    <t>40-44</t>
  </si>
  <si>
    <t>45-49</t>
  </si>
  <si>
    <t>50-54</t>
  </si>
  <si>
    <t>55-59</t>
  </si>
  <si>
    <t>60-64</t>
  </si>
  <si>
    <t>65-69</t>
  </si>
  <si>
    <t>70-74</t>
  </si>
  <si>
    <t>75-79</t>
  </si>
  <si>
    <t>80-84</t>
  </si>
  <si>
    <t>85-89</t>
  </si>
  <si>
    <t>90+</t>
  </si>
  <si>
    <t>6-12</t>
  </si>
  <si>
    <t>&gt;12</t>
  </si>
  <si>
    <t>1. Age is based on the patient’s age as at 30th June for the year in question. For example; 2019 data the age band is based on 30th June 2019.</t>
  </si>
  <si>
    <t>2. The frequency of items by patient is based on a count of the number of dispensed items for each valid CHI number.</t>
  </si>
  <si>
    <t>`</t>
  </si>
  <si>
    <t>Table 8.1</t>
  </si>
  <si>
    <t>Primary Care Use (excluding dental), Items per 1,000 population per day (Items/1,000/day) (89.2% Community Health Index (CHI) Capture)</t>
  </si>
  <si>
    <t>Age Groups</t>
  </si>
  <si>
    <t>Female</t>
  </si>
  <si>
    <t>Male</t>
  </si>
  <si>
    <t>Table 8.2</t>
  </si>
  <si>
    <t>Primary Care Use (excluding dental), number of items dispensed per age group as a proportion of all antibiotic items (all ages) dispensed (%)</t>
  </si>
  <si>
    <t>Total</t>
  </si>
  <si>
    <t>Primary Care Use of Antibiotics in Scotland by Anatomical Therapeutic Chemical (ATC) Code - 2016 to 2020</t>
  </si>
  <si>
    <t>Table 9.1</t>
  </si>
  <si>
    <t>Table 9.2</t>
  </si>
  <si>
    <t>Primary Care Use, Items per 1,000 population per day</t>
  </si>
  <si>
    <t>Primary Care Use, Defined Daily Doses (DDDs) per 1,000 population per day</t>
  </si>
  <si>
    <t xml:space="preserve">J01DH </t>
  </si>
  <si>
    <t xml:space="preserve">J01E </t>
  </si>
  <si>
    <t xml:space="preserve">J01G </t>
  </si>
  <si>
    <t>2. 0.00 to two decimal places - click the cell to view the unrounded number.</t>
  </si>
  <si>
    <t>Primary Care Use (excluding dental) of Access, Watch and Reserve (AWaRe) Antibiotics in Scotland - 2016 to 2020</t>
  </si>
  <si>
    <t xml:space="preserve">Primary Care Use (excluding dental) of AWaRe Antibiotics, Items per 1,000 population per day (Items/1,000/day), </t>
  </si>
  <si>
    <t>Defined Daily Doses (DDDs) per 1,000 population per day (DDDs/1,000/day) and Proportion of Total Items (%)</t>
  </si>
  <si>
    <t>Table 10.1</t>
  </si>
  <si>
    <t>Access Antibiotics, Items/1,000/day, DDDs/1,000/day, Proportion of Total Items and DDDs (%)</t>
  </si>
  <si>
    <t>% of all primary care prescribing (items)</t>
  </si>
  <si>
    <t>% of all primary care prescribing (ddds)</t>
  </si>
  <si>
    <t>Table 10.2</t>
  </si>
  <si>
    <t>Watch Antibiotics, Items/1,000/day, DDDs/1,000/day, Proportion of Total Items and DDDs (%)</t>
  </si>
  <si>
    <t>Table 10.3</t>
  </si>
  <si>
    <t>Reserve Antibiotics, Items/1,000/day, DDDs/1,000/day, Proportion of Total Items and DDDs (%)</t>
  </si>
  <si>
    <t>Primary Care Dental Use of Antibiotics in Scotland - 2016 to 2020</t>
  </si>
  <si>
    <t>Table 11.1</t>
  </si>
  <si>
    <t>Dental Use, Items per 1,000 population per day (Items/1,000/day) and Proportion of All Primary Care Prescribing (%)</t>
  </si>
  <si>
    <t>Items/1,000/day</t>
  </si>
  <si>
    <t>% of all primary care prescribing</t>
  </si>
  <si>
    <t>Table 11.2</t>
  </si>
  <si>
    <t>Dental Use, Individual Antibiotic Items as a Proportion of All Dental Prescribing (%)</t>
  </si>
  <si>
    <t xml:space="preserve">Antimicrobial </t>
  </si>
  <si>
    <t>Amoxicillin</t>
  </si>
  <si>
    <t>Ampicillin</t>
  </si>
  <si>
    <t>-</t>
  </si>
  <si>
    <t>Azithromycin</t>
  </si>
  <si>
    <t>Cefalexin</t>
  </si>
  <si>
    <t>Cefradine</t>
  </si>
  <si>
    <t>Clarithromycin</t>
  </si>
  <si>
    <t>Co-amoxiclav</t>
  </si>
  <si>
    <t>Doxycycline</t>
  </si>
  <si>
    <t>Erythromycin</t>
  </si>
  <si>
    <t>Metronidazole</t>
  </si>
  <si>
    <t>Oxytetracycline</t>
  </si>
  <si>
    <t>Phenoxymethylpenicillin</t>
  </si>
  <si>
    <t>Tetracycline</t>
  </si>
  <si>
    <t>2. 0.0% to one decimal place - click the cell to view the unrounded number.</t>
  </si>
  <si>
    <t>Primary Care Use of Antibiotics in Scotland (Nurse Prescribing) - 2016 to 2020</t>
  </si>
  <si>
    <t>Table 12.1</t>
  </si>
  <si>
    <t>Nurse Use; Items per 1,000 population per day (Items/1,000/day) and Proportion of All Primary Care Prescribing (%)</t>
  </si>
  <si>
    <t>Table 12.2</t>
  </si>
  <si>
    <t>Nurse Use; Access, Watch, Reserve and Other Antibiotic Items as a Proportion of All Nurse Prescribing (%)</t>
  </si>
  <si>
    <t>Nurse Use</t>
  </si>
  <si>
    <t>Primary Care Use of Antibiotics in Scotland (Pharmacist Prescribing) - 2016 to 2020</t>
  </si>
  <si>
    <t>Table 13.1</t>
  </si>
  <si>
    <t>Pharmacist Use; Items per 1,000 population per day (Items/1,000/day) and Proportion of All Primary Care Prescribing (%)</t>
  </si>
  <si>
    <t>Table 13.2</t>
  </si>
  <si>
    <t>Pharmacist Use; Access, Watch, Reserve and Other Antibiotic Items as a Proportion of All Pharmacist Prescribing (%)</t>
  </si>
  <si>
    <t>Pharmacist Use</t>
  </si>
  <si>
    <t>Table 13.3</t>
  </si>
  <si>
    <t>Pharmacist Use; Total Items, Trimethoprim Items, and % of pharmacist prescribing that was for Trimethoprim</t>
  </si>
  <si>
    <t>Trimethoprim</t>
  </si>
  <si>
    <t>% Trimethoprim</t>
  </si>
  <si>
    <t>Primary Care Use of UTI Antibiotics in Scotland - 2016 to 2020</t>
  </si>
  <si>
    <t>Table 14.1</t>
  </si>
  <si>
    <t>Primary Care Use (excluding dental); Proportion of Trimethoprim and Nitrofurantoin Prescriptions for 3 Day Courses (%) with Community Health Index (CHI) Capture Rates</t>
  </si>
  <si>
    <t>Antimicrobial</t>
  </si>
  <si>
    <t>CHI</t>
  </si>
  <si>
    <t>1. Based on prescriptions to females aged 16 and over</t>
  </si>
  <si>
    <t>2. Age is based on the patient’s age at time of dispensing.</t>
  </si>
  <si>
    <t xml:space="preserve">3. Three day prescriptions for trimethoprim based on prescriptions for six 200mg tablets </t>
  </si>
  <si>
    <t xml:space="preserve">4. Three day prescriptions for nitrofurantoin based on prescriptions for 12 50mg tablets or capsules </t>
  </si>
  <si>
    <t>Primary Care Use of 5 day courses for Antibiotics in Scotland - 2016 to 2020</t>
  </si>
  <si>
    <t>Table 15.1</t>
  </si>
  <si>
    <t>General Practice Use, Proportion of Items for 5 Day Courses</t>
  </si>
  <si>
    <t>Amoxicillin 500 mg</t>
  </si>
  <si>
    <t>Clarithromycin 250 mg</t>
  </si>
  <si>
    <t>Clarithromycin 500 mg</t>
  </si>
  <si>
    <t>Co-Amoxiclav 250mg/125mg</t>
  </si>
  <si>
    <t>Co-Amoxiclav 500mg/125mg</t>
  </si>
  <si>
    <t>Doxycycline 100 mg</t>
  </si>
  <si>
    <t>Erythromycin 250 mg</t>
  </si>
  <si>
    <t>Erythromycin 500 mg</t>
  </si>
  <si>
    <t>Phenoxymethylpenicillin 250 mg</t>
  </si>
  <si>
    <t>1. Five day prescriptions for Amoxicillin based on prescriptions for fifteen 500mg capsules</t>
  </si>
  <si>
    <t>2. Five day prescriptions for Clarithromycin based on prescriptions for ten 250mg tablets or ten 500mg tablets.</t>
  </si>
  <si>
    <t>3. Five day prescriptions for Co-Amoxiclav based on prescriptions for fifteen 250mg/125mg tablets or fifteen 500mg/125mg tablets.</t>
  </si>
  <si>
    <t>4. Five day prescriptions for Doxycycline based on prescriptions for six 100mg capsules.</t>
  </si>
  <si>
    <t>5. Five day prescriptions for Erythromycin based on prescriptions for forty 250mg tablets or capsules or forty 500mg tablets.</t>
  </si>
  <si>
    <t>6. Five day prescriptions for Phenoxymethylpenicillin based on prescriptions for forty 250mg tablets.</t>
  </si>
  <si>
    <t>underlying data</t>
  </si>
  <si>
    <t>Table 2 - if statements data for first dropdown, second table %s</t>
  </si>
  <si>
    <t>Primary Care NHS Board Summary of Use of Antibiotics in Scotland - 2016 to 2020</t>
  </si>
  <si>
    <t>Items/100../day data</t>
  </si>
  <si>
    <t>proportions</t>
  </si>
  <si>
    <t>Guidance on using spreadsheet</t>
  </si>
  <si>
    <t>On the table worksheet to select a NHS board please use the dropdown(s) available. To select a NHS board from a dropdown, please click the highlighted box as shown below. This will open a list from which you can select an area of interest, which when selected will be shown in the table.</t>
  </si>
  <si>
    <t>total abx</t>
  </si>
  <si>
    <t>NHS FIFE</t>
  </si>
  <si>
    <t>% pop abx</t>
  </si>
  <si>
    <t>Select Health Board One</t>
  </si>
  <si>
    <t>Select Health Board Two To Compare</t>
  </si>
  <si>
    <t>Scotland</t>
  </si>
  <si>
    <t>Table 16.1.1</t>
  </si>
  <si>
    <t>Table 16.2.1</t>
  </si>
  <si>
    <t>2016_1. total abx</t>
  </si>
  <si>
    <t>2016_2. broadSpec</t>
  </si>
  <si>
    <t>2016_3. nurse</t>
  </si>
  <si>
    <t>2016_4. dental</t>
  </si>
  <si>
    <t>2016_5. broadProp</t>
  </si>
  <si>
    <t>2016_6. nurseProp</t>
  </si>
  <si>
    <t>2016_7. dentalProp</t>
  </si>
  <si>
    <t>2016_8. Access</t>
  </si>
  <si>
    <t>2017_1. total abx</t>
  </si>
  <si>
    <t>2017_2. broadSpec</t>
  </si>
  <si>
    <t>2017_3. nurse</t>
  </si>
  <si>
    <t>2017_4. dental</t>
  </si>
  <si>
    <t>2017_5. broadProp</t>
  </si>
  <si>
    <t>2017_6. nurseProp</t>
  </si>
  <si>
    <t>2017_7. dentalProp</t>
  </si>
  <si>
    <t>2017_8. Access</t>
  </si>
  <si>
    <t>2018_1. total abx</t>
  </si>
  <si>
    <t>2018_2. broadSpec</t>
  </si>
  <si>
    <t>2018_3. nurse</t>
  </si>
  <si>
    <t>2018_4. dental</t>
  </si>
  <si>
    <t>2018_5. broadProp</t>
  </si>
  <si>
    <t>2018_6. nurseProp</t>
  </si>
  <si>
    <t>2018_7. dentalProp</t>
  </si>
  <si>
    <t>2018_8. Access</t>
  </si>
  <si>
    <t>2019_1. total abx</t>
  </si>
  <si>
    <t>2019_2. broadSpec</t>
  </si>
  <si>
    <t>2019_3. nurse</t>
  </si>
  <si>
    <t>2019_4. dental</t>
  </si>
  <si>
    <t>2019_5. broadProp</t>
  </si>
  <si>
    <t>2019_6. nurseProp</t>
  </si>
  <si>
    <t>2019_7. dentalProp</t>
  </si>
  <si>
    <t>2019_8. Access</t>
  </si>
  <si>
    <t>2020_1. total abx</t>
  </si>
  <si>
    <t>2020_2. broadSpec</t>
  </si>
  <si>
    <t>2020_3. nurse</t>
  </si>
  <si>
    <t>2020_4. dental</t>
  </si>
  <si>
    <t>2020_5. broadProp</t>
  </si>
  <si>
    <t>2020_6. nurseProp</t>
  </si>
  <si>
    <t>2020_7. dentalProp</t>
  </si>
  <si>
    <t>2020_8. Access</t>
  </si>
  <si>
    <t>Ayrshire &amp; Arran</t>
  </si>
  <si>
    <t>Total Antibiotics (incl. Dent.; items/1,000/day)</t>
  </si>
  <si>
    <t>Borders</t>
  </si>
  <si>
    <t>Broad Spectrum Antibiotics (items/1,000/day)</t>
  </si>
  <si>
    <t>Broad Spectrum Antibiotics (items/100,000/day)</t>
  </si>
  <si>
    <t>Dumfries &amp; Galloway</t>
  </si>
  <si>
    <t>Nurse Prescribing (items/1,000/day)</t>
  </si>
  <si>
    <t>Fife</t>
  </si>
  <si>
    <t>Dental Prescribing (items/1,000/day)</t>
  </si>
  <si>
    <t>Forth Valley</t>
  </si>
  <si>
    <t>Grampian</t>
  </si>
  <si>
    <t>Table 16.1.2</t>
  </si>
  <si>
    <t>Table 16.2.2</t>
  </si>
  <si>
    <t>Greater Glasgow &amp; Clyde</t>
  </si>
  <si>
    <t>Highland</t>
  </si>
  <si>
    <t>Percentage of population receiving any antibiotic</t>
  </si>
  <si>
    <t>Lanarkshire</t>
  </si>
  <si>
    <t>Broad spectrum as a proportion of all antibiotics</t>
  </si>
  <si>
    <t>Lothian</t>
  </si>
  <si>
    <t>Nurse antibiotic prescribing as a proportion of all antibiotics</t>
  </si>
  <si>
    <t>Orkney</t>
  </si>
  <si>
    <t>Dental antibiotic prescribing as a proportion of all antibiotics</t>
  </si>
  <si>
    <t>Shetland</t>
  </si>
  <si>
    <t>Access as a proportion of all antibiotics</t>
  </si>
  <si>
    <t>Tayside</t>
  </si>
  <si>
    <t>Five day courses as a proportion of all Amoxicillin 500mg Capsule items</t>
  </si>
  <si>
    <t>Western Isles</t>
  </si>
  <si>
    <t>2. Five day prescriptions for Amoxicillin based on prescriptions for fifteen 500mg capsules</t>
  </si>
  <si>
    <t>Total Antibiotics (per 1,000)</t>
  </si>
  <si>
    <t>Broad Spectrum Antibiotics (per 100,000)</t>
  </si>
  <si>
    <t>Nurse Prescribing (per 100,000)</t>
  </si>
  <si>
    <t>Dental Prescribing (per 100,000)</t>
  </si>
  <si>
    <t>Quality Indicator?</t>
  </si>
  <si>
    <t>Acute Hospital Use of Antibiotics in Scotland  - 2016 to 2020</t>
  </si>
  <si>
    <t>Table 17.1</t>
  </si>
  <si>
    <t>Secondary Care Use (Acute Hospitals), DDDs/1,000 OBDs</t>
  </si>
  <si>
    <t>DDDs</t>
  </si>
  <si>
    <t>DDDs/1,000 OBDs</t>
  </si>
  <si>
    <t>Source: Hospital Medicines Utilisation Database</t>
  </si>
  <si>
    <t>Acute Hospital Use of Antibiotics in Scotland by Anatomical Therapeutic Chemical (ATC) Code - 2016 to 2020</t>
  </si>
  <si>
    <t>Table 18.1</t>
  </si>
  <si>
    <t>Secondary Care Use (Acute Hospitals) by ATC Code, Defined Daily Doses (DDDs) per 1,000 Occupied Bed Days (OBDs)</t>
  </si>
  <si>
    <t>\</t>
  </si>
  <si>
    <t>Acute Hospital Use of Access, Watch and Reserve (AWaRe) Antibiotics in Scotland  - 2016 to 2020</t>
  </si>
  <si>
    <t>Secondary Care Use (Acute Hospitals) of AWaRe Antibiotics, Defined Daily Doses (DDDs)</t>
  </si>
  <si>
    <t>per 1,000 Occupied Bed Days (OBDs) (DDDs/1,000 OBDs) and Proportion of Total DDDs (%)</t>
  </si>
  <si>
    <t>Table 19.1</t>
  </si>
  <si>
    <t>Access Antibiotics, DDDs/1,000 OBDs and Proportion of Total DDDs (%)</t>
  </si>
  <si>
    <t>% of all acute hospital prescribing</t>
  </si>
  <si>
    <t>Table 19.2</t>
  </si>
  <si>
    <t>Watch Antibiotics, DDDs/1,000 OBDs and Proportion of Total DDDs (%)</t>
  </si>
  <si>
    <t>Table 19.3</t>
  </si>
  <si>
    <t>Reserve Antibiotics, DDDs/1,000 OBDs and Proportion of Total DDDs (%)</t>
  </si>
  <si>
    <t>Table 19.4</t>
  </si>
  <si>
    <t>Combined Watch and Reserve Antibiotics, DDDs/1,000 OBDs and Proportion of Total DDDs (%)</t>
  </si>
  <si>
    <t>Watch and Reserve</t>
  </si>
  <si>
    <t>Note that percentages will not sum to 100% as some products are not assigned to AWaRe categories</t>
  </si>
  <si>
    <t>Acute Hospital Use of Very Broad-spectrum Antibiotics in Scotland  - 2016 to 2020</t>
  </si>
  <si>
    <t>Table 20.1</t>
  </si>
  <si>
    <t>Secondary Care Use (Acute Hospitals) of Very Broad-spectrum Antibiotics, Defined Daily Doses (DDDs) per 1,000 Occupied Bed Days (OBDs) (DDDs/1,000 OBDs)</t>
  </si>
  <si>
    <t>Acute Hospital Use of Very Broad-spectrum Sparing Antibiotics in Scotland  - 2016 to 2020</t>
  </si>
  <si>
    <t>Table 21.1</t>
  </si>
  <si>
    <t>Secondary Care Use (Acute Hospitals) of Very Broad-spectrum Sparing Antibiotics, Defined Daily Doses (DDDs) per 1,000 Occupied Bed Days (OBDs) (DDDs/1,000 OBDs)</t>
  </si>
  <si>
    <t>Aztreonam</t>
  </si>
  <si>
    <t>Pivmecillinam</t>
  </si>
  <si>
    <t>Temocillin</t>
  </si>
  <si>
    <t>Acute Hospital Use of Alert Antibiotics in Scotland  - 2016 to 2020</t>
  </si>
  <si>
    <t>Table 22.1</t>
  </si>
  <si>
    <t>Secondary Care Use (Acute Hospitals) of Alert Antibiotics, Defined Daily Doses (DDDs) per 1,000 Occupied Bed Days (OBDs) (DDDs/1,000 OBDs)</t>
  </si>
  <si>
    <t>Daptomycin</t>
  </si>
  <si>
    <t>Linezolid</t>
  </si>
  <si>
    <t>Tigecycline</t>
  </si>
  <si>
    <t>Secondary Care Use (Acute and Non-Acute Hospitals) of Parenteral Antibiotics in Scotland  - 2016 to 2020</t>
  </si>
  <si>
    <t>Table 23.1</t>
  </si>
  <si>
    <t>Secondary Care Use, Parenteral Defined Daily Doses (DDDs) per 1,000 population per day (DDDs/1,000/Day)</t>
  </si>
  <si>
    <t>Table 23.2</t>
  </si>
  <si>
    <t xml:space="preserve">Secondary Care Use (Acute Hospitals), Parenteral Defined Daily Doses (DDDs) as a Proportion of Total DDDs (%), All Antibiotics </t>
  </si>
  <si>
    <t>All antibiotics</t>
  </si>
  <si>
    <t>Table 23.3</t>
  </si>
  <si>
    <t>Secondary Care Use (Acute Hospitals), Parenteral Defined Daily Doses (DDDs) as a Proportion of Total DDDs (%), Antibiotic Breakdown</t>
  </si>
  <si>
    <t>Ciprofloxacin</t>
  </si>
  <si>
    <t>Flucloxacillin</t>
  </si>
  <si>
    <t>Total Use of Antifungals in Humans in Scotland  - 2016 to 2020</t>
  </si>
  <si>
    <t>Table 24.1</t>
  </si>
  <si>
    <t>DDDs/1,000/day</t>
  </si>
  <si>
    <t>Primary Care Use of Antifungals in Scotland by Anatomical Therapeutic Chemical (ATC) Code  - 2016 to 2020</t>
  </si>
  <si>
    <t>Table 25.1</t>
  </si>
  <si>
    <t>D01BA01</t>
  </si>
  <si>
    <t>Griseofulvin</t>
  </si>
  <si>
    <t>D01BA02</t>
  </si>
  <si>
    <t>Terbinafine</t>
  </si>
  <si>
    <t>J02AA01</t>
  </si>
  <si>
    <t>Amphotericin</t>
  </si>
  <si>
    <t>J02AC01</t>
  </si>
  <si>
    <t>Fluconazole</t>
  </si>
  <si>
    <t>J02AC02</t>
  </si>
  <si>
    <t>Itraconazole</t>
  </si>
  <si>
    <t>J02AC03</t>
  </si>
  <si>
    <t>Voriconazole</t>
  </si>
  <si>
    <t>J02AC04</t>
  </si>
  <si>
    <t>Posaconazole</t>
  </si>
  <si>
    <t>J02AC05</t>
  </si>
  <si>
    <t>Isavuconazole</t>
  </si>
  <si>
    <t>Tab 27 - All Bacteria Pop Rate</t>
  </si>
  <si>
    <t>Acute Hospital Use of Antifungals in Scotland by Anatomical Therapeutic Chemical (ATC) Code  - 2016 to 2020</t>
  </si>
  <si>
    <t>Table 26.1</t>
  </si>
  <si>
    <t>Secondary Care Use (Acute Hospitals) Defined Daily Doses (DDDs) per 1,000 Occupied Bed Days (OBDs)</t>
  </si>
  <si>
    <t>Amphotericin B</t>
  </si>
  <si>
    <t>J02AX01</t>
  </si>
  <si>
    <t>Flucytosine</t>
  </si>
  <si>
    <t>J02AX04</t>
  </si>
  <si>
    <t>Caspofungin</t>
  </si>
  <si>
    <t>J02AX05</t>
  </si>
  <si>
    <t>Micafungin</t>
  </si>
  <si>
    <t>J02AX06</t>
  </si>
  <si>
    <t>Anidulafungin</t>
  </si>
  <si>
    <t>Commonly reported bacteria (bacteraemia) - NHS Scotland - 2016 to 2020</t>
  </si>
  <si>
    <t>Table 27.1</t>
  </si>
  <si>
    <t>Total number of isolates for all commonly reported bacteria from 2016 to 2020</t>
  </si>
  <si>
    <t>Total number of isolates</t>
  </si>
  <si>
    <t>E. coli</t>
  </si>
  <si>
    <t>K. pneumoniae</t>
  </si>
  <si>
    <t>K. oxytoca</t>
  </si>
  <si>
    <t>P. aeruginosa</t>
  </si>
  <si>
    <r>
      <t>Acinetobacter</t>
    </r>
    <r>
      <rPr>
        <sz val="12"/>
        <color rgb="FF000000"/>
        <rFont val="Arial"/>
        <family val="2"/>
      </rPr>
      <t xml:space="preserve"> spp.</t>
    </r>
  </si>
  <si>
    <t>MRSA</t>
  </si>
  <si>
    <t>MSSA</t>
  </si>
  <si>
    <t>E. faecalis</t>
  </si>
  <si>
    <t>E. faecium</t>
  </si>
  <si>
    <t>S. pneumoniae</t>
  </si>
  <si>
    <t>Table 27.2</t>
  </si>
  <si>
    <t>Rates per 100,000 population of isolates for all commonly reported bacteria from 2016 to 2020</t>
  </si>
  <si>
    <t>Rates per 100,000 population</t>
  </si>
  <si>
    <t>Table 27.3</t>
  </si>
  <si>
    <t>Estimated number of antibiotic resistant bacteraemia in Scotland - 2020</t>
  </si>
  <si>
    <t>Organisms 
(n=total number of bacteraemia)</t>
  </si>
  <si>
    <t>Antibiotic</t>
  </si>
  <si>
    <t>Percentage resistant to at least one key antibiotic</t>
  </si>
  <si>
    <t>Estimated number of resistant bacteraemia</t>
  </si>
  <si>
    <t>Total number of bacteraemia (n = 7,995)</t>
  </si>
  <si>
    <t>Carbapenems*</t>
  </si>
  <si>
    <t>Third generation cephalosporins (and not carbapenems*)</t>
  </si>
  <si>
    <t>E. coli (n=4,206)</t>
  </si>
  <si>
    <t xml:space="preserve">Gentamicin (and not carbapenems* or third generation cephalosporins$) </t>
  </si>
  <si>
    <t xml:space="preserve">Ciprofloxacin (and not carbapenems* or third generation cephalosporins$ or gentamicin) </t>
  </si>
  <si>
    <r>
      <t xml:space="preserve">Total resistant </t>
    </r>
    <r>
      <rPr>
        <i/>
        <sz val="12"/>
        <rFont val="Arial"/>
        <family val="2"/>
      </rPr>
      <t>E.coli</t>
    </r>
    <r>
      <rPr>
        <sz val="12"/>
        <rFont val="Arial"/>
        <family val="2"/>
      </rPr>
      <t xml:space="preserve"> bacteraemia</t>
    </r>
  </si>
  <si>
    <t>K. pneumoniae (n=729)</t>
  </si>
  <si>
    <t xml:space="preserve">Gentamicin (and not carbapenems* or third generation cephalosporins) </t>
  </si>
  <si>
    <t xml:space="preserve">Ciprofloxacin (and not carbapenems* or third generation cephalosporins or gentamicin) </t>
  </si>
  <si>
    <r>
      <t xml:space="preserve">Total resistant </t>
    </r>
    <r>
      <rPr>
        <i/>
        <sz val="12"/>
        <rFont val="Arial"/>
        <family val="2"/>
      </rPr>
      <t>K. pneumoniae</t>
    </r>
    <r>
      <rPr>
        <sz val="12"/>
        <rFont val="Arial"/>
        <family val="2"/>
      </rPr>
      <t xml:space="preserve"> bacteraemia</t>
    </r>
  </si>
  <si>
    <t>K. oxytoca(n=204)</t>
  </si>
  <si>
    <r>
      <t xml:space="preserve">Total resistant </t>
    </r>
    <r>
      <rPr>
        <i/>
        <sz val="12"/>
        <rFont val="Arial"/>
        <family val="2"/>
      </rPr>
      <t>K. oxytoca</t>
    </r>
    <r>
      <rPr>
        <sz val="12"/>
        <rFont val="Arial"/>
        <family val="2"/>
      </rPr>
      <t xml:space="preserve"> bacteraemia</t>
    </r>
  </si>
  <si>
    <r>
      <rPr>
        <i/>
        <sz val="12"/>
        <rFont val="Arial"/>
        <family val="2"/>
      </rPr>
      <t>Acinetobacter</t>
    </r>
    <r>
      <rPr>
        <sz val="12"/>
        <rFont val="Arial"/>
        <family val="2"/>
      </rPr>
      <t xml:space="preserve"> spp. (n=67)</t>
    </r>
  </si>
  <si>
    <t>Aminoglycosides^ and ciprofloxacin (and not carbapenems*)</t>
  </si>
  <si>
    <r>
      <t xml:space="preserve">Total resistant </t>
    </r>
    <r>
      <rPr>
        <i/>
        <sz val="12"/>
        <rFont val="Arial"/>
        <family val="2"/>
      </rPr>
      <t>Acinetobacter</t>
    </r>
    <r>
      <rPr>
        <sz val="12"/>
        <rFont val="Arial"/>
        <family val="2"/>
      </rPr>
      <t xml:space="preserve"> spp .bacteraemia</t>
    </r>
  </si>
  <si>
    <t>P. aeruginosa(n=256)</t>
  </si>
  <si>
    <t>Three or more antimicrobial groups (but not carbapenems*)</t>
  </si>
  <si>
    <r>
      <t xml:space="preserve">Total resistant </t>
    </r>
    <r>
      <rPr>
        <i/>
        <sz val="12"/>
        <rFont val="Arial"/>
        <family val="2"/>
      </rPr>
      <t>P. aeruginosa</t>
    </r>
    <r>
      <rPr>
        <sz val="12"/>
        <rFont val="Arial"/>
        <family val="2"/>
      </rPr>
      <t xml:space="preserve"> bacteraemia</t>
    </r>
  </si>
  <si>
    <t>Gram negative bacteraemia (n = 5,462)</t>
  </si>
  <si>
    <t>E. faecium(n=290)</t>
  </si>
  <si>
    <t>Vancomycin</t>
  </si>
  <si>
    <r>
      <t xml:space="preserve">Total resistant </t>
    </r>
    <r>
      <rPr>
        <i/>
        <sz val="12"/>
        <rFont val="Arial"/>
        <family val="2"/>
      </rPr>
      <t>E. faecium</t>
    </r>
    <r>
      <rPr>
        <sz val="12"/>
        <rFont val="Arial"/>
        <family val="2"/>
      </rPr>
      <t xml:space="preserve"> bacteraemia</t>
    </r>
  </si>
  <si>
    <t>E. faecalis(n=463)</t>
  </si>
  <si>
    <r>
      <t>Total resistant</t>
    </r>
    <r>
      <rPr>
        <i/>
        <sz val="12"/>
        <rFont val="Arial"/>
        <family val="2"/>
      </rPr>
      <t xml:space="preserve"> E. faecalis</t>
    </r>
    <r>
      <rPr>
        <sz val="12"/>
        <rFont val="Arial"/>
        <family val="2"/>
      </rPr>
      <t xml:space="preserve"> bacteraemia</t>
    </r>
  </si>
  <si>
    <t>S. aureus(n=1,501)</t>
  </si>
  <si>
    <t>Meticillin</t>
  </si>
  <si>
    <r>
      <t xml:space="preserve">Total resistant </t>
    </r>
    <r>
      <rPr>
        <i/>
        <sz val="12"/>
        <rFont val="Arial"/>
        <family val="2"/>
      </rPr>
      <t>S. aureus</t>
    </r>
    <r>
      <rPr>
        <sz val="12"/>
        <rFont val="Arial"/>
        <family val="2"/>
      </rPr>
      <t xml:space="preserve"> bacteraemia</t>
    </r>
  </si>
  <si>
    <t>Penicillin and macrolidesβ</t>
  </si>
  <si>
    <t>S. pneumoniae(n=239)</t>
  </si>
  <si>
    <t>Penicillin (and not macrolidesβ)</t>
  </si>
  <si>
    <r>
      <t xml:space="preserve">Total resistant </t>
    </r>
    <r>
      <rPr>
        <i/>
        <sz val="12"/>
        <rFont val="Arial"/>
        <family val="2"/>
      </rPr>
      <t>S. pneumoniae</t>
    </r>
    <r>
      <rPr>
        <sz val="12"/>
        <rFont val="Arial"/>
        <family val="2"/>
      </rPr>
      <t xml:space="preserve"> bacteraemia</t>
    </r>
  </si>
  <si>
    <t>Gram positive bacteraemia (n = 2,493)</t>
  </si>
  <si>
    <t>Note:</t>
  </si>
  <si>
    <t>*Carbapenems refers to merepenem or imipenem. Isolates are not routinely tested for resistance to colistin.</t>
  </si>
  <si>
    <t>$Third-generation cephalosporins refers to any of ceftazidime, cefotaxime, ceftriaxone or cefpodoxime.</t>
  </si>
  <si>
    <t>^Aminoglycosides refers to gentamicin or amikacin.</t>
  </si>
  <si>
    <t>βMacrolides refers to erythromycin, azithromycin or clarithromycin.</t>
  </si>
  <si>
    <t>Exceptional Phenotypes - NHS Scotland - 2020</t>
  </si>
  <si>
    <t>Table 28.1</t>
  </si>
  <si>
    <t>Exceptional Phenotypes (AMR Alerts system) - 2020</t>
  </si>
  <si>
    <t>Micro-organism/Antibiotic</t>
  </si>
  <si>
    <t>Number of Isolates</t>
  </si>
  <si>
    <r>
      <t>Neisseria gonorrhoeae -</t>
    </r>
    <r>
      <rPr>
        <sz val="12"/>
        <color rgb="FF000000"/>
        <rFont val="Arial"/>
        <family val="2"/>
      </rPr>
      <t xml:space="preserve"> Azithromycin</t>
    </r>
  </si>
  <si>
    <r>
      <t>Pseudomonas aeruginosa -</t>
    </r>
    <r>
      <rPr>
        <sz val="12"/>
        <color rgb="FF000000"/>
        <rFont val="Arial"/>
        <family val="2"/>
      </rPr>
      <t xml:space="preserve"> Imipenem/Meropenem/Ceftazidime/Pip-taz</t>
    </r>
  </si>
  <si>
    <r>
      <t>Pseudomonas aeruginosa -</t>
    </r>
    <r>
      <rPr>
        <sz val="12"/>
        <color rgb="FF000000"/>
        <rFont val="Arial"/>
        <family val="2"/>
      </rPr>
      <t xml:space="preserve"> Imipenem/Ceftazidime/Pip-taz</t>
    </r>
  </si>
  <si>
    <r>
      <t>Escherichia coli -</t>
    </r>
    <r>
      <rPr>
        <sz val="12"/>
        <color rgb="FF000000"/>
        <rFont val="Arial"/>
        <family val="2"/>
      </rPr>
      <t xml:space="preserve"> Meropenem</t>
    </r>
  </si>
  <si>
    <r>
      <t>Pseudomonas aeruginosa -</t>
    </r>
    <r>
      <rPr>
        <sz val="12"/>
        <color rgb="FF000000"/>
        <rFont val="Arial"/>
        <family val="2"/>
      </rPr>
      <t xml:space="preserve"> Meropenem/Ceftazidime/Pip-taz</t>
    </r>
  </si>
  <si>
    <r>
      <t>Streptococcus pneumoniae -</t>
    </r>
    <r>
      <rPr>
        <sz val="12"/>
        <color rgb="FF000000"/>
        <rFont val="Arial"/>
        <family val="2"/>
      </rPr>
      <t xml:space="preserve"> Cefotaxime</t>
    </r>
  </si>
  <si>
    <r>
      <t>Streptococcus pneumoniae -</t>
    </r>
    <r>
      <rPr>
        <sz val="12"/>
        <color rgb="FF000000"/>
        <rFont val="Arial"/>
        <family val="2"/>
      </rPr>
      <t xml:space="preserve"> Ceftriaxone</t>
    </r>
  </si>
  <si>
    <r>
      <t>Klebsiella pneumoniae -</t>
    </r>
    <r>
      <rPr>
        <sz val="12"/>
        <color rgb="FF000000"/>
        <rFont val="Arial"/>
        <family val="2"/>
      </rPr>
      <t xml:space="preserve"> Meropenem</t>
    </r>
  </si>
  <si>
    <r>
      <t>Candida albicans -</t>
    </r>
    <r>
      <rPr>
        <sz val="12"/>
        <color rgb="FF000000"/>
        <rFont val="Arial"/>
        <family val="2"/>
      </rPr>
      <t xml:space="preserve"> Fluconazole</t>
    </r>
  </si>
  <si>
    <r>
      <t>Escherichia coli -</t>
    </r>
    <r>
      <rPr>
        <sz val="12"/>
        <color rgb="FF000000"/>
        <rFont val="Arial"/>
        <family val="2"/>
      </rPr>
      <t xml:space="preserve"> Ceftazidime-Avibactam</t>
    </r>
  </si>
  <si>
    <r>
      <t>Haemophilus influenzae -</t>
    </r>
    <r>
      <rPr>
        <sz val="12"/>
        <color rgb="FF000000"/>
        <rFont val="Arial"/>
        <family val="2"/>
      </rPr>
      <t xml:space="preserve"> Cefotaxime</t>
    </r>
  </si>
  <si>
    <r>
      <t>Pseudomonas aeruginosa -</t>
    </r>
    <r>
      <rPr>
        <sz val="12"/>
        <color rgb="FF000000"/>
        <rFont val="Arial"/>
        <family val="2"/>
      </rPr>
      <t xml:space="preserve"> Ceftolozane-Tazobactam</t>
    </r>
  </si>
  <si>
    <r>
      <t xml:space="preserve">Streptococcus </t>
    </r>
    <r>
      <rPr>
        <sz val="12"/>
        <color rgb="FF000000"/>
        <rFont val="Arial"/>
        <family val="2"/>
      </rPr>
      <t>species</t>
    </r>
    <r>
      <rPr>
        <i/>
        <sz val="12"/>
        <color rgb="FF000000"/>
        <rFont val="Arial"/>
        <family val="2"/>
      </rPr>
      <t xml:space="preserve"> -</t>
    </r>
    <r>
      <rPr>
        <sz val="12"/>
        <color rgb="FF000000"/>
        <rFont val="Arial"/>
        <family val="2"/>
      </rPr>
      <t xml:space="preserve"> Tigecycline</t>
    </r>
  </si>
  <si>
    <r>
      <t>Candida albicans -</t>
    </r>
    <r>
      <rPr>
        <sz val="12"/>
        <color rgb="FF000000"/>
        <rFont val="Arial"/>
        <family val="2"/>
      </rPr>
      <t xml:space="preserve"> Voriconazole</t>
    </r>
  </si>
  <si>
    <r>
      <t>Haemophilus influenzae -</t>
    </r>
    <r>
      <rPr>
        <sz val="12"/>
        <color rgb="FF000000"/>
        <rFont val="Arial"/>
        <family val="2"/>
      </rPr>
      <t xml:space="preserve"> Ceftriaxone</t>
    </r>
  </si>
  <si>
    <r>
      <t>Klebsiella pneumoniae -</t>
    </r>
    <r>
      <rPr>
        <sz val="12"/>
        <color rgb="FF000000"/>
        <rFont val="Arial"/>
        <family val="2"/>
      </rPr>
      <t xml:space="preserve"> Ceftazidime-Avibactam</t>
    </r>
  </si>
  <si>
    <r>
      <t>Candida albicans -</t>
    </r>
    <r>
      <rPr>
        <sz val="12"/>
        <color rgb="FF000000"/>
        <rFont val="Arial"/>
        <family val="2"/>
      </rPr>
      <t xml:space="preserve"> Itraconazole</t>
    </r>
  </si>
  <si>
    <r>
      <t>Enterobacter cloacae -</t>
    </r>
    <r>
      <rPr>
        <sz val="12"/>
        <color rgb="FF000000"/>
        <rFont val="Arial"/>
        <family val="2"/>
      </rPr>
      <t xml:space="preserve"> Meropenem</t>
    </r>
  </si>
  <si>
    <r>
      <t>Candida albicans -</t>
    </r>
    <r>
      <rPr>
        <sz val="12"/>
        <color rgb="FF000000"/>
        <rFont val="Arial"/>
        <family val="2"/>
      </rPr>
      <t xml:space="preserve"> Anidulafungin</t>
    </r>
  </si>
  <si>
    <r>
      <t>Enterococcus faecium -</t>
    </r>
    <r>
      <rPr>
        <sz val="12"/>
        <color rgb="FF000000"/>
        <rFont val="Arial"/>
        <family val="2"/>
      </rPr>
      <t xml:space="preserve"> Linezolid</t>
    </r>
  </si>
  <si>
    <r>
      <t>Acinetobacter baumannii -</t>
    </r>
    <r>
      <rPr>
        <sz val="12"/>
        <color rgb="FF000000"/>
        <rFont val="Arial"/>
        <family val="2"/>
      </rPr>
      <t xml:space="preserve"> Imipenem</t>
    </r>
  </si>
  <si>
    <r>
      <t>Acinetobacter baumannii -</t>
    </r>
    <r>
      <rPr>
        <sz val="12"/>
        <color rgb="FF000000"/>
        <rFont val="Arial"/>
        <family val="2"/>
      </rPr>
      <t xml:space="preserve"> Meropenem</t>
    </r>
  </si>
  <si>
    <r>
      <t>Acinetobacter ursingii -</t>
    </r>
    <r>
      <rPr>
        <sz val="12"/>
        <color rgb="FF000000"/>
        <rFont val="Arial"/>
        <family val="2"/>
      </rPr>
      <t xml:space="preserve"> Imipenem</t>
    </r>
  </si>
  <si>
    <r>
      <t>Acinetobacter ursingii -</t>
    </r>
    <r>
      <rPr>
        <sz val="12"/>
        <color rgb="FF000000"/>
        <rFont val="Arial"/>
        <family val="2"/>
      </rPr>
      <t xml:space="preserve"> Meropenem</t>
    </r>
  </si>
  <si>
    <r>
      <t>Enterococcus faecalis -</t>
    </r>
    <r>
      <rPr>
        <sz val="12"/>
        <color rgb="FF000000"/>
        <rFont val="Arial"/>
        <family val="2"/>
      </rPr>
      <t xml:space="preserve"> Linezolid</t>
    </r>
  </si>
  <si>
    <r>
      <t>Enterococcus faecium -</t>
    </r>
    <r>
      <rPr>
        <sz val="12"/>
        <color rgb="FF000000"/>
        <rFont val="Arial"/>
        <family val="2"/>
      </rPr>
      <t xml:space="preserve"> Tigecycline</t>
    </r>
  </si>
  <si>
    <r>
      <t>Staphylococcus aureus -</t>
    </r>
    <r>
      <rPr>
        <sz val="12"/>
        <color rgb="FF000000"/>
        <rFont val="Arial"/>
        <family val="2"/>
      </rPr>
      <t xml:space="preserve"> Teicoplanin</t>
    </r>
  </si>
  <si>
    <r>
      <t>Candida tropicalis -</t>
    </r>
    <r>
      <rPr>
        <sz val="12"/>
        <color rgb="FF000000"/>
        <rFont val="Arial"/>
        <family val="2"/>
      </rPr>
      <t xml:space="preserve"> Anidulafungin</t>
    </r>
  </si>
  <si>
    <r>
      <t>Enterobacter cloacae -</t>
    </r>
    <r>
      <rPr>
        <sz val="12"/>
        <color rgb="FF000000"/>
        <rFont val="Arial"/>
        <family val="2"/>
      </rPr>
      <t xml:space="preserve"> Ceftazidime-Avibactam</t>
    </r>
  </si>
  <si>
    <r>
      <t>Enterococcus faecium -</t>
    </r>
    <r>
      <rPr>
        <sz val="12"/>
        <color rgb="FF000000"/>
        <rFont val="Arial"/>
        <family val="2"/>
      </rPr>
      <t xml:space="preserve"> Daptomycin</t>
    </r>
  </si>
  <si>
    <r>
      <t>Neisseria gonorrhoeae -</t>
    </r>
    <r>
      <rPr>
        <sz val="12"/>
        <color rgb="FF000000"/>
        <rFont val="Arial"/>
        <family val="2"/>
      </rPr>
      <t xml:space="preserve"> Cefixime</t>
    </r>
  </si>
  <si>
    <r>
      <t>Bacteroides fragilis -</t>
    </r>
    <r>
      <rPr>
        <sz val="12"/>
        <color rgb="FF000000"/>
        <rFont val="Arial"/>
        <family val="2"/>
      </rPr>
      <t xml:space="preserve"> Metronidazole</t>
    </r>
  </si>
  <si>
    <r>
      <t>Candida albicans -</t>
    </r>
    <r>
      <rPr>
        <sz val="12"/>
        <color rgb="FF000000"/>
        <rFont val="Arial"/>
        <family val="2"/>
      </rPr>
      <t xml:space="preserve"> Micafungin</t>
    </r>
  </si>
  <si>
    <r>
      <t>Candida albicans -</t>
    </r>
    <r>
      <rPr>
        <sz val="12"/>
        <color rgb="FF000000"/>
        <rFont val="Arial"/>
        <family val="2"/>
      </rPr>
      <t xml:space="preserve"> Posaconazole</t>
    </r>
  </si>
  <si>
    <r>
      <t>Enterobacter aerogenes -</t>
    </r>
    <r>
      <rPr>
        <sz val="12"/>
        <color rgb="FF000000"/>
        <rFont val="Arial"/>
        <family val="2"/>
      </rPr>
      <t xml:space="preserve"> Meropenem</t>
    </r>
  </si>
  <si>
    <r>
      <t>Klebsiella oxytoca -</t>
    </r>
    <r>
      <rPr>
        <sz val="12"/>
        <color rgb="FF000000"/>
        <rFont val="Arial"/>
        <family val="2"/>
      </rPr>
      <t xml:space="preserve"> Ceftazidime-Avibactam</t>
    </r>
  </si>
  <si>
    <r>
      <t>Moraxella catarrhalis -</t>
    </r>
    <r>
      <rPr>
        <sz val="12"/>
        <color rgb="FF000000"/>
        <rFont val="Arial"/>
        <family val="2"/>
      </rPr>
      <t xml:space="preserve"> Nalidixic acid</t>
    </r>
  </si>
  <si>
    <r>
      <t>Proteus mirabilis -</t>
    </r>
    <r>
      <rPr>
        <sz val="12"/>
        <color rgb="FF000000"/>
        <rFont val="Arial"/>
        <family val="2"/>
      </rPr>
      <t xml:space="preserve"> Meropenem</t>
    </r>
  </si>
  <si>
    <r>
      <t>Staphylococcus epidermidis -</t>
    </r>
    <r>
      <rPr>
        <sz val="12"/>
        <color rgb="FF000000"/>
        <rFont val="Arial"/>
        <family val="2"/>
      </rPr>
      <t xml:space="preserve"> Vancomycin</t>
    </r>
  </si>
  <si>
    <r>
      <t>Streptococcus pneumoniae -</t>
    </r>
    <r>
      <rPr>
        <sz val="12"/>
        <color rgb="FF000000"/>
        <rFont val="Arial"/>
        <family val="2"/>
      </rPr>
      <t xml:space="preserve"> Rifampicin</t>
    </r>
  </si>
  <si>
    <r>
      <t>Acinetobacter lwoffii -</t>
    </r>
    <r>
      <rPr>
        <sz val="12"/>
        <color rgb="FF000000"/>
        <rFont val="Arial"/>
        <family val="2"/>
      </rPr>
      <t xml:space="preserve"> Meropenem</t>
    </r>
  </si>
  <si>
    <r>
      <t xml:space="preserve">Acinetobacter </t>
    </r>
    <r>
      <rPr>
        <sz val="12"/>
        <color rgb="FF000000"/>
        <rFont val="Arial"/>
        <family val="2"/>
      </rPr>
      <t>species</t>
    </r>
    <r>
      <rPr>
        <i/>
        <sz val="12"/>
        <color rgb="FF000000"/>
        <rFont val="Arial"/>
        <family val="2"/>
      </rPr>
      <t xml:space="preserve"> -</t>
    </r>
    <r>
      <rPr>
        <sz val="12"/>
        <color rgb="FF000000"/>
        <rFont val="Arial"/>
        <family val="2"/>
      </rPr>
      <t xml:space="preserve"> Imipenem</t>
    </r>
  </si>
  <si>
    <r>
      <t>Aspergillus fumigatus -</t>
    </r>
    <r>
      <rPr>
        <sz val="12"/>
        <color rgb="FF000000"/>
        <rFont val="Arial"/>
        <family val="2"/>
      </rPr>
      <t xml:space="preserve"> Itraconazole</t>
    </r>
  </si>
  <si>
    <r>
      <t>Candida albicans -</t>
    </r>
    <r>
      <rPr>
        <sz val="12"/>
        <color rgb="FF000000"/>
        <rFont val="Arial"/>
        <family val="2"/>
      </rPr>
      <t xml:space="preserve"> Caspofungin</t>
    </r>
  </si>
  <si>
    <r>
      <t>Candida guilliermondii -</t>
    </r>
    <r>
      <rPr>
        <sz val="12"/>
        <color rgb="FF000000"/>
        <rFont val="Arial"/>
        <family val="2"/>
      </rPr>
      <t xml:space="preserve"> Anidulafungin</t>
    </r>
  </si>
  <si>
    <r>
      <t>Candida guilliermondii -</t>
    </r>
    <r>
      <rPr>
        <sz val="12"/>
        <color rgb="FF000000"/>
        <rFont val="Arial"/>
        <family val="2"/>
      </rPr>
      <t xml:space="preserve"> Micafungin</t>
    </r>
  </si>
  <si>
    <r>
      <t>Candida tropicalis -</t>
    </r>
    <r>
      <rPr>
        <sz val="12"/>
        <color rgb="FF000000"/>
        <rFont val="Arial"/>
        <family val="2"/>
      </rPr>
      <t xml:space="preserve"> Micafungin</t>
    </r>
  </si>
  <si>
    <r>
      <t>Citrobacter amalonaticus -</t>
    </r>
    <r>
      <rPr>
        <sz val="12"/>
        <color rgb="FF000000"/>
        <rFont val="Arial"/>
        <family val="2"/>
      </rPr>
      <t xml:space="preserve"> Meropenem</t>
    </r>
  </si>
  <si>
    <r>
      <t>Citrobacter freundii -</t>
    </r>
    <r>
      <rPr>
        <sz val="12"/>
        <color rgb="FF000000"/>
        <rFont val="Arial"/>
        <family val="2"/>
      </rPr>
      <t xml:space="preserve"> Meropenem</t>
    </r>
  </si>
  <si>
    <r>
      <t xml:space="preserve">Corynebacterium </t>
    </r>
    <r>
      <rPr>
        <sz val="12"/>
        <color rgb="FF000000"/>
        <rFont val="Arial"/>
        <family val="2"/>
      </rPr>
      <t>species</t>
    </r>
    <r>
      <rPr>
        <i/>
        <sz val="12"/>
        <color rgb="FF000000"/>
        <rFont val="Arial"/>
        <family val="2"/>
      </rPr>
      <t xml:space="preserve"> -</t>
    </r>
    <r>
      <rPr>
        <sz val="12"/>
        <color rgb="FF000000"/>
        <rFont val="Arial"/>
        <family val="2"/>
      </rPr>
      <t xml:space="preserve"> Vancomycin</t>
    </r>
  </si>
  <si>
    <r>
      <t>Enterococcus casseliflavus -</t>
    </r>
    <r>
      <rPr>
        <sz val="12"/>
        <color rgb="FF000000"/>
        <rFont val="Arial"/>
        <family val="2"/>
      </rPr>
      <t xml:space="preserve"> Linezolid</t>
    </r>
  </si>
  <si>
    <r>
      <t xml:space="preserve">Enterococcus </t>
    </r>
    <r>
      <rPr>
        <sz val="12"/>
        <color rgb="FF000000"/>
        <rFont val="Arial"/>
        <family val="2"/>
      </rPr>
      <t>species</t>
    </r>
    <r>
      <rPr>
        <i/>
        <sz val="12"/>
        <color rgb="FF000000"/>
        <rFont val="Arial"/>
        <family val="2"/>
      </rPr>
      <t xml:space="preserve"> -</t>
    </r>
    <r>
      <rPr>
        <sz val="12"/>
        <color rgb="FF000000"/>
        <rFont val="Arial"/>
        <family val="2"/>
      </rPr>
      <t xml:space="preserve"> Linezolid</t>
    </r>
  </si>
  <si>
    <r>
      <t>Klebsiella oxytoca -</t>
    </r>
    <r>
      <rPr>
        <sz val="12"/>
        <color rgb="FF000000"/>
        <rFont val="Arial"/>
        <family val="2"/>
      </rPr>
      <t xml:space="preserve"> Meropenem</t>
    </r>
  </si>
  <si>
    <r>
      <t>Moraxella catarrhalis -</t>
    </r>
    <r>
      <rPr>
        <sz val="12"/>
        <color rgb="FF000000"/>
        <rFont val="Arial"/>
        <family val="2"/>
      </rPr>
      <t xml:space="preserve"> Cefotaxime</t>
    </r>
  </si>
  <si>
    <r>
      <t>Moraxella catarrhalis -</t>
    </r>
    <r>
      <rPr>
        <sz val="12"/>
        <color rgb="FF000000"/>
        <rFont val="Arial"/>
        <family val="2"/>
      </rPr>
      <t xml:space="preserve"> Levofloxacin</t>
    </r>
  </si>
  <si>
    <r>
      <t>Proteus mirabilis -</t>
    </r>
    <r>
      <rPr>
        <sz val="12"/>
        <color rgb="FF000000"/>
        <rFont val="Arial"/>
        <family val="2"/>
      </rPr>
      <t xml:space="preserve"> Ceftazidime-Avibactam</t>
    </r>
  </si>
  <si>
    <r>
      <t>Staphylococcus saprophyticus -</t>
    </r>
    <r>
      <rPr>
        <sz val="12"/>
        <color rgb="FF000000"/>
        <rFont val="Arial"/>
        <family val="2"/>
      </rPr>
      <t xml:space="preserve"> Linezolid</t>
    </r>
  </si>
  <si>
    <r>
      <t>Streptococcus anginosus -</t>
    </r>
    <r>
      <rPr>
        <sz val="12"/>
        <color rgb="FF000000"/>
        <rFont val="Arial"/>
        <family val="2"/>
      </rPr>
      <t xml:space="preserve"> Ceftriaxone</t>
    </r>
  </si>
  <si>
    <r>
      <t>Streptococcus intermedius -</t>
    </r>
    <r>
      <rPr>
        <sz val="12"/>
        <color rgb="FF000000"/>
        <rFont val="Arial"/>
        <family val="2"/>
      </rPr>
      <t xml:space="preserve"> Cefotaxime</t>
    </r>
  </si>
  <si>
    <r>
      <t xml:space="preserve">Click here to view animal </t>
    </r>
    <r>
      <rPr>
        <i/>
        <u/>
        <sz val="12"/>
        <color rgb="FF0391BF"/>
        <rFont val="Arial"/>
        <family val="2"/>
      </rPr>
      <t xml:space="preserve">E. coli </t>
    </r>
    <r>
      <rPr>
        <u/>
        <sz val="12"/>
        <color rgb="FF0391BF"/>
        <rFont val="Arial"/>
        <family val="2"/>
      </rPr>
      <t>data</t>
    </r>
  </si>
  <si>
    <r>
      <rPr>
        <b/>
        <i/>
        <sz val="14"/>
        <rFont val="Arial"/>
        <family val="2"/>
      </rPr>
      <t>Escherichia coli</t>
    </r>
    <r>
      <rPr>
        <b/>
        <i/>
        <sz val="14"/>
        <color rgb="FF000000"/>
        <rFont val="Arial"/>
        <family val="2"/>
      </rPr>
      <t xml:space="preserve"> </t>
    </r>
    <r>
      <rPr>
        <b/>
        <sz val="14"/>
        <color rgb="FF000000"/>
        <rFont val="Arial"/>
        <family val="2"/>
      </rPr>
      <t>(bacteraemia) - NHS Scotland - 2016 to 2020</t>
    </r>
  </si>
  <si>
    <t>Table 29.1</t>
  </si>
  <si>
    <t>Table 29.2</t>
  </si>
  <si>
    <r>
      <t xml:space="preserve">Total number of </t>
    </r>
    <r>
      <rPr>
        <b/>
        <i/>
        <sz val="12"/>
        <color rgb="FF58792D"/>
        <rFont val="Arial"/>
        <family val="2"/>
      </rPr>
      <t>E. coli</t>
    </r>
    <r>
      <rPr>
        <b/>
        <sz val="12"/>
        <color rgb="FF58792D"/>
        <rFont val="Arial"/>
        <family val="2"/>
      </rPr>
      <t xml:space="preserve"> from 2016 to 2020</t>
    </r>
  </si>
  <si>
    <r>
      <t xml:space="preserve">Percentage of </t>
    </r>
    <r>
      <rPr>
        <b/>
        <i/>
        <sz val="12"/>
        <color rgb="FF58792D"/>
        <rFont val="Arial"/>
        <family val="2"/>
      </rPr>
      <t>E. coli</t>
    </r>
    <r>
      <rPr>
        <b/>
        <sz val="12"/>
        <color rgb="FF58792D"/>
        <rFont val="Arial"/>
        <family val="2"/>
      </rPr>
      <t xml:space="preserve"> ESBL producers from 2016 to 2020</t>
    </r>
  </si>
  <si>
    <t>Total Isolates</t>
  </si>
  <si>
    <r>
      <t>E. coli</t>
    </r>
    <r>
      <rPr>
        <b/>
        <sz val="12"/>
        <color rgb="FF000000"/>
        <rFont val="Arial"/>
        <family val="2"/>
      </rPr>
      <t xml:space="preserve"> (%ESBL)</t>
    </r>
  </si>
  <si>
    <t>Table 29.3</t>
  </si>
  <si>
    <r>
      <t xml:space="preserve">Total number and the percentage resistance of </t>
    </r>
    <r>
      <rPr>
        <b/>
        <i/>
        <sz val="12"/>
        <color rgb="FF58792D"/>
        <rFont val="Arial"/>
        <family val="2"/>
      </rPr>
      <t>E. coli</t>
    </r>
    <r>
      <rPr>
        <b/>
        <sz val="12"/>
        <color rgb="FF58792D"/>
        <rFont val="Arial"/>
        <family val="2"/>
      </rPr>
      <t xml:space="preserve"> from 2016 to 2020</t>
    </r>
  </si>
  <si>
    <t>%R</t>
  </si>
  <si>
    <t>R</t>
  </si>
  <si>
    <t>N</t>
  </si>
  <si>
    <t>CI 95% lower</t>
  </si>
  <si>
    <t>CI difference L</t>
  </si>
  <si>
    <t>CI 95% upper</t>
  </si>
  <si>
    <t>CI difference U</t>
  </si>
  <si>
    <t>Cefotaxime/Ceftriaxone</t>
  </si>
  <si>
    <t>Ceftazidime</t>
  </si>
  <si>
    <t>Gentamicin</t>
  </si>
  <si>
    <t>Meropenem</t>
  </si>
  <si>
    <t>Table 29.4</t>
  </si>
  <si>
    <r>
      <t xml:space="preserve">Total number and the percentage non-susceptible of </t>
    </r>
    <r>
      <rPr>
        <b/>
        <i/>
        <sz val="12"/>
        <color rgb="FF58792D"/>
        <rFont val="Arial"/>
        <family val="2"/>
      </rPr>
      <t>E. coli</t>
    </r>
    <r>
      <rPr>
        <b/>
        <sz val="12"/>
        <color rgb="FF58792D"/>
        <rFont val="Arial"/>
        <family val="2"/>
      </rPr>
      <t xml:space="preserve"> from 2016 to 2020</t>
    </r>
  </si>
  <si>
    <t>%NS</t>
  </si>
  <si>
    <t>NS</t>
  </si>
  <si>
    <t>Table 29.5</t>
  </si>
  <si>
    <t>Percentage of ECB isolates non-susceptible to selected antimicrobials by source (community acquired, healthcare associated, or hospital acquired) 2020</t>
  </si>
  <si>
    <t>Source</t>
  </si>
  <si>
    <t>Antimicrobial name</t>
  </si>
  <si>
    <t>Total number of isolates tested</t>
  </si>
  <si>
    <t>Percentage of tested isolates that were non-susceptible</t>
  </si>
  <si>
    <t>Lower 95% CI</t>
  </si>
  <si>
    <t>Upper 95% CI</t>
  </si>
  <si>
    <t>Comparison between healthcare associated/hospital acquired and community</t>
  </si>
  <si>
    <t>Ampicillin/Amoxicillin</t>
  </si>
  <si>
    <t>&lt;0.001</t>
  </si>
  <si>
    <t>Cefuroxime</t>
  </si>
  <si>
    <t>Community</t>
  </si>
  <si>
    <t xml:space="preserve">Healthcare associated and hospital </t>
  </si>
  <si>
    <t>acquired combined</t>
  </si>
  <si>
    <r>
      <t xml:space="preserve">Click here to view Animal </t>
    </r>
    <r>
      <rPr>
        <i/>
        <u/>
        <sz val="12"/>
        <color rgb="FF0391BF"/>
        <rFont val="Arial"/>
        <family val="2"/>
      </rPr>
      <t>K. pneumoniae</t>
    </r>
    <r>
      <rPr>
        <u/>
        <sz val="12"/>
        <color rgb="FF0391BF"/>
        <rFont val="Arial"/>
        <family val="2"/>
      </rPr>
      <t xml:space="preserve"> data</t>
    </r>
  </si>
  <si>
    <r>
      <rPr>
        <b/>
        <i/>
        <sz val="14"/>
        <rFont val="Arial"/>
        <family val="2"/>
      </rPr>
      <t>Klebsiella pneumoniae</t>
    </r>
    <r>
      <rPr>
        <b/>
        <sz val="14"/>
        <color rgb="FF000000"/>
        <rFont val="Arial"/>
        <family val="2"/>
      </rPr>
      <t xml:space="preserve"> (bacteraemia) - NHS Scotland - 2016 to 2020</t>
    </r>
  </si>
  <si>
    <t>Table 30.1</t>
  </si>
  <si>
    <t>Table 30.2</t>
  </si>
  <si>
    <r>
      <t xml:space="preserve">Total number of </t>
    </r>
    <r>
      <rPr>
        <b/>
        <i/>
        <sz val="12"/>
        <color rgb="FF58792D"/>
        <rFont val="Arial"/>
        <family val="2"/>
      </rPr>
      <t>K. pneumoniae</t>
    </r>
    <r>
      <rPr>
        <b/>
        <sz val="12"/>
        <color rgb="FF58792D"/>
        <rFont val="Arial"/>
        <family val="2"/>
      </rPr>
      <t xml:space="preserve"> from 2016 to 2020</t>
    </r>
  </si>
  <si>
    <r>
      <t xml:space="preserve">Percentage of </t>
    </r>
    <r>
      <rPr>
        <b/>
        <i/>
        <sz val="12"/>
        <color rgb="FF58792D"/>
        <rFont val="Arial"/>
        <family val="2"/>
      </rPr>
      <t>K. pneumoniae</t>
    </r>
    <r>
      <rPr>
        <b/>
        <sz val="12"/>
        <color rgb="FF58792D"/>
        <rFont val="Arial"/>
        <family val="2"/>
      </rPr>
      <t xml:space="preserve"> ESBL producers from 2016 to 2020</t>
    </r>
  </si>
  <si>
    <r>
      <t>K. pneumoniae</t>
    </r>
    <r>
      <rPr>
        <sz val="12"/>
        <color rgb="FF000000"/>
        <rFont val="Arial"/>
        <family val="2"/>
      </rPr>
      <t xml:space="preserve"> (%ESBL)</t>
    </r>
  </si>
  <si>
    <t>Table 30.3</t>
  </si>
  <si>
    <r>
      <t xml:space="preserve">Total number and the percentage resistance of </t>
    </r>
    <r>
      <rPr>
        <b/>
        <i/>
        <sz val="12"/>
        <color rgb="FF58792D"/>
        <rFont val="Arial"/>
        <family val="2"/>
      </rPr>
      <t>K. pneumoniae</t>
    </r>
    <r>
      <rPr>
        <b/>
        <sz val="12"/>
        <color rgb="FF58792D"/>
        <rFont val="Arial"/>
        <family val="2"/>
      </rPr>
      <t xml:space="preserve"> from 2016 to 2020</t>
    </r>
  </si>
  <si>
    <t>Table 30.4</t>
  </si>
  <si>
    <r>
      <t xml:space="preserve">Total number and the percentage non-susceptible of </t>
    </r>
    <r>
      <rPr>
        <b/>
        <i/>
        <sz val="12"/>
        <color rgb="FF58792D"/>
        <rFont val="Arial"/>
        <family val="2"/>
      </rPr>
      <t>K. pneumoniae</t>
    </r>
    <r>
      <rPr>
        <b/>
        <sz val="12"/>
        <color rgb="FF58792D"/>
        <rFont val="Arial"/>
        <family val="2"/>
      </rPr>
      <t xml:space="preserve"> from 2016 to 2020</t>
    </r>
  </si>
  <si>
    <r>
      <rPr>
        <b/>
        <i/>
        <sz val="14"/>
        <rFont val="Arial"/>
        <family val="2"/>
      </rPr>
      <t>Klebsiella oxytoca</t>
    </r>
    <r>
      <rPr>
        <b/>
        <sz val="14"/>
        <color rgb="FF000000"/>
        <rFont val="Arial"/>
        <family val="2"/>
      </rPr>
      <t xml:space="preserve"> (bacteraemia) - NHS Scotland - 2016 to 2020</t>
    </r>
  </si>
  <si>
    <t>Table 31.1</t>
  </si>
  <si>
    <r>
      <t xml:space="preserve">Total number of </t>
    </r>
    <r>
      <rPr>
        <b/>
        <i/>
        <sz val="12"/>
        <color rgb="FF58792D"/>
        <rFont val="Arial"/>
        <family val="2"/>
      </rPr>
      <t>K. oxytoca</t>
    </r>
    <r>
      <rPr>
        <b/>
        <sz val="12"/>
        <color rgb="FF58792D"/>
        <rFont val="Arial"/>
        <family val="2"/>
      </rPr>
      <t xml:space="preserve"> from 2016 to 2020</t>
    </r>
  </si>
  <si>
    <t>Table 31.2</t>
  </si>
  <si>
    <r>
      <t xml:space="preserve">Total number and the percentage resistance of </t>
    </r>
    <r>
      <rPr>
        <b/>
        <i/>
        <sz val="12"/>
        <color rgb="FF58792D"/>
        <rFont val="Arial"/>
        <family val="2"/>
      </rPr>
      <t>K. oxytoca</t>
    </r>
    <r>
      <rPr>
        <b/>
        <sz val="12"/>
        <color rgb="FF58792D"/>
        <rFont val="Arial"/>
        <family val="2"/>
      </rPr>
      <t xml:space="preserve"> from 2016 to 2020</t>
    </r>
  </si>
  <si>
    <t>Table 31.3</t>
  </si>
  <si>
    <r>
      <t xml:space="preserve">Total number and the percentage non-susceptible of </t>
    </r>
    <r>
      <rPr>
        <b/>
        <i/>
        <sz val="12"/>
        <color rgb="FF58792D"/>
        <rFont val="Arial"/>
        <family val="2"/>
      </rPr>
      <t>K. oxytoca</t>
    </r>
    <r>
      <rPr>
        <b/>
        <sz val="12"/>
        <color rgb="FF58792D"/>
        <rFont val="Arial"/>
        <family val="2"/>
      </rPr>
      <t xml:space="preserve"> from 2016 to 2020</t>
    </r>
  </si>
  <si>
    <r>
      <rPr>
        <b/>
        <i/>
        <sz val="14"/>
        <rFont val="Arial"/>
        <family val="2"/>
      </rPr>
      <t>Pseudomonas aeruginosa</t>
    </r>
    <r>
      <rPr>
        <b/>
        <sz val="14"/>
        <color rgb="FF000000"/>
        <rFont val="Arial"/>
        <family val="2"/>
      </rPr>
      <t xml:space="preserve"> (bacteraemia) - NHS Scotland - 2016 to 2020</t>
    </r>
  </si>
  <si>
    <t>Table 32.1</t>
  </si>
  <si>
    <r>
      <t xml:space="preserve">Total number of </t>
    </r>
    <r>
      <rPr>
        <b/>
        <i/>
        <sz val="12"/>
        <color rgb="FF58792D"/>
        <rFont val="Arial"/>
        <family val="2"/>
      </rPr>
      <t>P. aeruginosa</t>
    </r>
    <r>
      <rPr>
        <b/>
        <sz val="12"/>
        <color rgb="FF58792D"/>
        <rFont val="Arial"/>
        <family val="2"/>
      </rPr>
      <t xml:space="preserve"> from 2016 to 2020</t>
    </r>
  </si>
  <si>
    <t>Table 32.2</t>
  </si>
  <si>
    <r>
      <t xml:space="preserve">Total number and the percentage resistance of </t>
    </r>
    <r>
      <rPr>
        <b/>
        <i/>
        <sz val="12"/>
        <color rgb="FF58792D"/>
        <rFont val="Arial"/>
        <family val="2"/>
      </rPr>
      <t>P. aeruginosa</t>
    </r>
    <r>
      <rPr>
        <b/>
        <sz val="12"/>
        <color rgb="FF58792D"/>
        <rFont val="Arial"/>
        <family val="2"/>
      </rPr>
      <t xml:space="preserve"> from 2016 to 2020</t>
    </r>
  </si>
  <si>
    <t>Table 32.3</t>
  </si>
  <si>
    <r>
      <t xml:space="preserve">Total number and the percentage non-susceptible of </t>
    </r>
    <r>
      <rPr>
        <b/>
        <i/>
        <sz val="12"/>
        <color rgb="FF58792D"/>
        <rFont val="Arial"/>
        <family val="2"/>
      </rPr>
      <t>P. aeruginosa</t>
    </r>
    <r>
      <rPr>
        <b/>
        <sz val="12"/>
        <color rgb="FF58792D"/>
        <rFont val="Arial"/>
        <family val="2"/>
      </rPr>
      <t xml:space="preserve"> from 2016 to 2020</t>
    </r>
  </si>
  <si>
    <r>
      <rPr>
        <b/>
        <i/>
        <sz val="14"/>
        <rFont val="Arial"/>
        <family val="2"/>
      </rPr>
      <t>Acinetobacter</t>
    </r>
    <r>
      <rPr>
        <b/>
        <sz val="14"/>
        <color rgb="FF000000"/>
        <rFont val="Arial"/>
        <family val="2"/>
      </rPr>
      <t xml:space="preserve"> spp. (bacteraemia) - NHS Scotland - 2016 to 2020</t>
    </r>
  </si>
  <si>
    <t>Table 33.1</t>
  </si>
  <si>
    <r>
      <t xml:space="preserve">Total number of </t>
    </r>
    <r>
      <rPr>
        <b/>
        <i/>
        <sz val="12"/>
        <color rgb="FF58792D"/>
        <rFont val="Arial"/>
        <family val="2"/>
      </rPr>
      <t>Acinetobacter</t>
    </r>
    <r>
      <rPr>
        <b/>
        <sz val="12"/>
        <color rgb="FF58792D"/>
        <rFont val="Arial"/>
        <family val="2"/>
      </rPr>
      <t xml:space="preserve"> spp. from 2016 to 2020</t>
    </r>
  </si>
  <si>
    <t>Table 33.2</t>
  </si>
  <si>
    <r>
      <t xml:space="preserve">Total number and the percentage resistance of </t>
    </r>
    <r>
      <rPr>
        <b/>
        <i/>
        <sz val="12"/>
        <color rgb="FF58792D"/>
        <rFont val="Arial"/>
        <family val="2"/>
      </rPr>
      <t>Acinetobacter</t>
    </r>
    <r>
      <rPr>
        <b/>
        <sz val="12"/>
        <color rgb="FF58792D"/>
        <rFont val="Arial"/>
        <family val="2"/>
      </rPr>
      <t xml:space="preserve"> spp. from 2016 to 2020</t>
    </r>
  </si>
  <si>
    <t>Table 33.3</t>
  </si>
  <si>
    <r>
      <t xml:space="preserve">Total number and the percentage non-susceptible of </t>
    </r>
    <r>
      <rPr>
        <b/>
        <i/>
        <sz val="12"/>
        <color rgb="FF58792D"/>
        <rFont val="Arial"/>
        <family val="2"/>
      </rPr>
      <t>Acinetobacter</t>
    </r>
    <r>
      <rPr>
        <b/>
        <sz val="12"/>
        <color rgb="FF58792D"/>
        <rFont val="Arial"/>
        <family val="2"/>
      </rPr>
      <t xml:space="preserve"> spp. from 2016 to 2020</t>
    </r>
  </si>
  <si>
    <r>
      <rPr>
        <b/>
        <i/>
        <sz val="14"/>
        <rFont val="Arial"/>
        <family val="2"/>
      </rPr>
      <t>Escherichia coli</t>
    </r>
    <r>
      <rPr>
        <b/>
        <sz val="14"/>
        <color rgb="FF000000"/>
        <rFont val="Arial"/>
        <family val="2"/>
      </rPr>
      <t xml:space="preserve"> in urinary isolates - NHS Scotland - 2016 to 2020</t>
    </r>
  </si>
  <si>
    <t>Table 34.1</t>
  </si>
  <si>
    <r>
      <t xml:space="preserve">Total number of </t>
    </r>
    <r>
      <rPr>
        <b/>
        <i/>
        <sz val="12"/>
        <color rgb="FF58792D"/>
        <rFont val="Arial"/>
        <family val="2"/>
      </rPr>
      <t>E. coli</t>
    </r>
    <r>
      <rPr>
        <b/>
        <sz val="12"/>
        <color rgb="FF58792D"/>
        <rFont val="Arial"/>
        <family val="2"/>
      </rPr>
      <t xml:space="preserve"> urinary isolates from 2016 to 2020</t>
    </r>
  </si>
  <si>
    <t>Table 34.2</t>
  </si>
  <si>
    <r>
      <t xml:space="preserve">Total number and the percentage resistance of </t>
    </r>
    <r>
      <rPr>
        <b/>
        <i/>
        <sz val="12"/>
        <color rgb="FF58792D"/>
        <rFont val="Arial"/>
        <family val="2"/>
      </rPr>
      <t>E. coli</t>
    </r>
    <r>
      <rPr>
        <b/>
        <sz val="12"/>
        <color rgb="FF58792D"/>
        <rFont val="Arial"/>
        <family val="2"/>
      </rPr>
      <t xml:space="preserve"> urinary isolates from 2016 to 2020</t>
    </r>
  </si>
  <si>
    <t>Fosfomycin</t>
  </si>
  <si>
    <t>Table 34.3</t>
  </si>
  <si>
    <r>
      <t xml:space="preserve">Total number and the percentage non-susceptible of </t>
    </r>
    <r>
      <rPr>
        <b/>
        <i/>
        <sz val="12"/>
        <color rgb="FF58792D"/>
        <rFont val="Arial"/>
        <family val="2"/>
      </rPr>
      <t>E. coli</t>
    </r>
    <r>
      <rPr>
        <b/>
        <sz val="12"/>
        <color rgb="FF58792D"/>
        <rFont val="Arial"/>
        <family val="2"/>
      </rPr>
      <t xml:space="preserve"> urinary isolates from 2016 to 2020</t>
    </r>
  </si>
  <si>
    <r>
      <rPr>
        <b/>
        <sz val="14"/>
        <color rgb="FF000000"/>
        <rFont val="Arial"/>
        <family val="2"/>
      </rPr>
      <t>Carbapenamase Enzymes</t>
    </r>
    <r>
      <rPr>
        <b/>
        <i/>
        <sz val="14"/>
        <rFont val="Arial"/>
        <family val="2"/>
      </rPr>
      <t xml:space="preserve"> </t>
    </r>
    <r>
      <rPr>
        <b/>
        <sz val="14"/>
        <rFont val="Arial"/>
        <family val="2"/>
      </rPr>
      <t>(all specimen types) - NHS Scotland - 2016 to 2020</t>
    </r>
  </si>
  <si>
    <t>Table 35.1</t>
  </si>
  <si>
    <t>Table 35.2</t>
  </si>
  <si>
    <t>Total number of carbapenamase enzymes from 2016 to 2020</t>
  </si>
  <si>
    <t>Total number of carbapenamase enzymes by organism from 2016 to 2020</t>
  </si>
  <si>
    <t>Enzyme</t>
  </si>
  <si>
    <t>Organism</t>
  </si>
  <si>
    <t>GES-5</t>
  </si>
  <si>
    <t>Acinetobacter baumannii</t>
  </si>
  <si>
    <t>NDM</t>
  </si>
  <si>
    <t>IMI</t>
  </si>
  <si>
    <t>OXA-23 + OXA-24 + OXA-51</t>
  </si>
  <si>
    <t>IMP</t>
  </si>
  <si>
    <t>OXA-23 + OXA-51</t>
  </si>
  <si>
    <t>IMP-56</t>
  </si>
  <si>
    <t>OXA-24 + OXA-51</t>
  </si>
  <si>
    <t>IMP + KPC + OXA-48</t>
  </si>
  <si>
    <t>OXA-40 + OXA-51</t>
  </si>
  <si>
    <t>IMP + NDM</t>
  </si>
  <si>
    <t>OXA-51</t>
  </si>
  <si>
    <t>IMP + OXA-48</t>
  </si>
  <si>
    <t>Acinetobacter indicus</t>
  </si>
  <si>
    <t>KPC</t>
  </si>
  <si>
    <t>KPC + NDM</t>
  </si>
  <si>
    <t>Acinetobacter lwoffi</t>
  </si>
  <si>
    <t>KPC + OXA-48</t>
  </si>
  <si>
    <t>Acinetobacter ursingii</t>
  </si>
  <si>
    <t>KPC + VIM</t>
  </si>
  <si>
    <t>Citrobacter amalonaticus</t>
  </si>
  <si>
    <t>OXA-48</t>
  </si>
  <si>
    <t>Mixed</t>
  </si>
  <si>
    <t>Citrobacter freundii</t>
  </si>
  <si>
    <t>NDM + OXA-48</t>
  </si>
  <si>
    <t>OXA-48 + VIM</t>
  </si>
  <si>
    <t>VIM</t>
  </si>
  <si>
    <t>Citrobacter koseri</t>
  </si>
  <si>
    <t>Enterobacter aerogenes</t>
  </si>
  <si>
    <t>Enterobacter cloacae</t>
  </si>
  <si>
    <t>VIM + IMP</t>
  </si>
  <si>
    <r>
      <t xml:space="preserve">Enterobacter cloacae </t>
    </r>
    <r>
      <rPr>
        <sz val="12"/>
        <color rgb="FF000000"/>
        <rFont val="Arial"/>
        <family val="2"/>
      </rPr>
      <t>complex</t>
    </r>
  </si>
  <si>
    <r>
      <t xml:space="preserve">Enterobacter </t>
    </r>
    <r>
      <rPr>
        <sz val="12"/>
        <color rgb="FF000000"/>
        <rFont val="Arial"/>
        <family val="2"/>
      </rPr>
      <t>spp.</t>
    </r>
  </si>
  <si>
    <t>Escherichia coli</t>
  </si>
  <si>
    <t>Klebsiella oxytoca</t>
  </si>
  <si>
    <t>Klebsiella pneumoniae</t>
  </si>
  <si>
    <r>
      <t xml:space="preserve">Klebsiella </t>
    </r>
    <r>
      <rPr>
        <sz val="12"/>
        <color rgb="FF000000"/>
        <rFont val="Arial"/>
        <family val="2"/>
      </rPr>
      <t>spp.</t>
    </r>
  </si>
  <si>
    <t>Not stated</t>
  </si>
  <si>
    <t>Proteus mirabilis</t>
  </si>
  <si>
    <t>Providencia alcalifaciens</t>
  </si>
  <si>
    <t>Providencia rettgeri</t>
  </si>
  <si>
    <t>Providencia stuartii</t>
  </si>
  <si>
    <t>Pseudomanas fluorescens</t>
  </si>
  <si>
    <t>Pseudomonas aeruginosa</t>
  </si>
  <si>
    <t>Pseudomonas putida</t>
  </si>
  <si>
    <r>
      <t xml:space="preserve">Pseudomonas </t>
    </r>
    <r>
      <rPr>
        <sz val="12"/>
        <color rgb="FF000000"/>
        <rFont val="Arial"/>
        <family val="2"/>
      </rPr>
      <t>spp.</t>
    </r>
  </si>
  <si>
    <t>Pseudomonas stutzeri</t>
  </si>
  <si>
    <t>Serratia marcescens</t>
  </si>
  <si>
    <r>
      <t xml:space="preserve">Click here to view animal </t>
    </r>
    <r>
      <rPr>
        <i/>
        <u/>
        <sz val="12"/>
        <color rgb="FF0391BF"/>
        <rFont val="Arial"/>
        <family val="2"/>
      </rPr>
      <t>Staphylococcus</t>
    </r>
    <r>
      <rPr>
        <u/>
        <sz val="12"/>
        <color rgb="FF0391BF"/>
        <rFont val="Arial"/>
        <family val="2"/>
      </rPr>
      <t xml:space="preserve"> data</t>
    </r>
  </si>
  <si>
    <r>
      <t xml:space="preserve">Meticillin sensitive </t>
    </r>
    <r>
      <rPr>
        <b/>
        <i/>
        <sz val="14"/>
        <color rgb="FF000000"/>
        <rFont val="Arial"/>
        <family val="2"/>
      </rPr>
      <t>Staphylococcus aureus</t>
    </r>
    <r>
      <rPr>
        <b/>
        <sz val="14"/>
        <color rgb="FF000000"/>
        <rFont val="Arial"/>
        <family val="2"/>
      </rPr>
      <t xml:space="preserve"> (MSSA) bacteraemia - NHS Scotland - 2016 to 2020</t>
    </r>
  </si>
  <si>
    <t>Table 36.1</t>
  </si>
  <si>
    <t>Total number of MSSA from 2016 to 2020</t>
  </si>
  <si>
    <t>Table 36.2</t>
  </si>
  <si>
    <t>Total number and the percentage resistance of MSSA from 2016 to 2020</t>
  </si>
  <si>
    <t>Fusidic acid</t>
  </si>
  <si>
    <t>Rifampicin</t>
  </si>
  <si>
    <t>Table 36.3</t>
  </si>
  <si>
    <t>Total number and the percentage non susceptible of MSSA from 2016 to 2020</t>
  </si>
  <si>
    <r>
      <t xml:space="preserve">Tab 38 - G+ve </t>
    </r>
    <r>
      <rPr>
        <i/>
        <u/>
        <sz val="12"/>
        <color rgb="FF0391BF"/>
        <rFont val="Arial"/>
        <family val="2"/>
      </rPr>
      <t>Enterococcus</t>
    </r>
  </si>
  <si>
    <r>
      <t xml:space="preserve">Meticillin resistant </t>
    </r>
    <r>
      <rPr>
        <b/>
        <i/>
        <sz val="14"/>
        <color rgb="FF000000"/>
        <rFont val="Arial"/>
        <family val="2"/>
      </rPr>
      <t>Staphylococcus aureus</t>
    </r>
    <r>
      <rPr>
        <b/>
        <sz val="14"/>
        <color rgb="FF000000"/>
        <rFont val="Arial"/>
        <family val="2"/>
      </rPr>
      <t xml:space="preserve"> (MRSA) bacteraemia - NHS Scotland - 2016 to 2020</t>
    </r>
  </si>
  <si>
    <t>Table 37.1</t>
  </si>
  <si>
    <t>Total number of MRSA from 2016 to 2020</t>
  </si>
  <si>
    <t>Table 37.2</t>
  </si>
  <si>
    <t>Total number and the percentage resistance of MRSA from 2016 to 2020</t>
  </si>
  <si>
    <t>Table 37.3</t>
  </si>
  <si>
    <t>Total number and the percentage non-susceptible of MRSA from 2016 to 2020</t>
  </si>
  <si>
    <r>
      <rPr>
        <b/>
        <i/>
        <sz val="14"/>
        <rFont val="Arial"/>
        <family val="2"/>
      </rPr>
      <t>Enterococcus</t>
    </r>
    <r>
      <rPr>
        <b/>
        <i/>
        <sz val="14"/>
        <color rgb="FF000000"/>
        <rFont val="Arial"/>
        <family val="2"/>
      </rPr>
      <t xml:space="preserve"> </t>
    </r>
    <r>
      <rPr>
        <b/>
        <sz val="14"/>
        <color rgb="FF000000"/>
        <rFont val="Arial"/>
        <family val="2"/>
      </rPr>
      <t>spp. (bacteraemia) - NHS Scotland - 2016 to 2020</t>
    </r>
  </si>
  <si>
    <t>Table 38.1.1</t>
  </si>
  <si>
    <t>Table 38.2.1</t>
  </si>
  <si>
    <r>
      <t xml:space="preserve">Total number of </t>
    </r>
    <r>
      <rPr>
        <b/>
        <i/>
        <sz val="12"/>
        <color rgb="FF58792D"/>
        <rFont val="Arial"/>
        <family val="2"/>
      </rPr>
      <t>E. faecalis</t>
    </r>
    <r>
      <rPr>
        <b/>
        <sz val="12"/>
        <color rgb="FF58792D"/>
        <rFont val="Arial"/>
        <family val="2"/>
      </rPr>
      <t xml:space="preserve"> from 2016 to 2020</t>
    </r>
  </si>
  <si>
    <r>
      <t xml:space="preserve">Total number of </t>
    </r>
    <r>
      <rPr>
        <b/>
        <i/>
        <sz val="12"/>
        <color rgb="FF58792D"/>
        <rFont val="Arial"/>
        <family val="2"/>
      </rPr>
      <t>E. faecium</t>
    </r>
    <r>
      <rPr>
        <b/>
        <sz val="12"/>
        <color rgb="FF58792D"/>
        <rFont val="Arial"/>
        <family val="2"/>
      </rPr>
      <t xml:space="preserve"> from 2016 to 2020</t>
    </r>
  </si>
  <si>
    <t>Table 38.1.2</t>
  </si>
  <si>
    <r>
      <t xml:space="preserve">Total number and the percentage resistance of </t>
    </r>
    <r>
      <rPr>
        <b/>
        <i/>
        <sz val="12"/>
        <color rgb="FF58792D"/>
        <rFont val="Arial"/>
        <family val="2"/>
      </rPr>
      <t>E. faecalis</t>
    </r>
    <r>
      <rPr>
        <b/>
        <sz val="12"/>
        <color rgb="FF58792D"/>
        <rFont val="Arial"/>
        <family val="2"/>
      </rPr>
      <t xml:space="preserve"> from 2016 to 2020</t>
    </r>
  </si>
  <si>
    <t>HL Gentamicin</t>
  </si>
  <si>
    <t>Teicoplanin</t>
  </si>
  <si>
    <t>Table 38.1.3</t>
  </si>
  <si>
    <r>
      <t xml:space="preserve">Total number and the percentage non-susceptible of </t>
    </r>
    <r>
      <rPr>
        <b/>
        <i/>
        <sz val="12"/>
        <color rgb="FF58792D"/>
        <rFont val="Arial"/>
        <family val="2"/>
      </rPr>
      <t>E. faecalis</t>
    </r>
    <r>
      <rPr>
        <b/>
        <sz val="12"/>
        <color rgb="FF58792D"/>
        <rFont val="Arial"/>
        <family val="2"/>
      </rPr>
      <t xml:space="preserve"> from 2016 to 2020</t>
    </r>
  </si>
  <si>
    <t>Table 38.2.2</t>
  </si>
  <si>
    <r>
      <t xml:space="preserve">Total number and the percentage resistance of </t>
    </r>
    <r>
      <rPr>
        <b/>
        <i/>
        <sz val="12"/>
        <color rgb="FF58792D"/>
        <rFont val="Arial"/>
        <family val="2"/>
      </rPr>
      <t>E. faecium</t>
    </r>
    <r>
      <rPr>
        <b/>
        <sz val="12"/>
        <color rgb="FF58792D"/>
        <rFont val="Arial"/>
        <family val="2"/>
      </rPr>
      <t xml:space="preserve"> from 2016 to 2020</t>
    </r>
  </si>
  <si>
    <t>Table 38.2.3</t>
  </si>
  <si>
    <r>
      <t xml:space="preserve">Total number and the percentage non-susceptible of </t>
    </r>
    <r>
      <rPr>
        <b/>
        <i/>
        <sz val="12"/>
        <color rgb="FF58792D"/>
        <rFont val="Arial"/>
        <family val="2"/>
      </rPr>
      <t>E. faecium</t>
    </r>
    <r>
      <rPr>
        <b/>
        <sz val="12"/>
        <color rgb="FF58792D"/>
        <rFont val="Arial"/>
        <family val="2"/>
      </rPr>
      <t xml:space="preserve"> from 2016 to 2020</t>
    </r>
  </si>
  <si>
    <r>
      <t>Tab 40 - G+ve</t>
    </r>
    <r>
      <rPr>
        <i/>
        <u/>
        <sz val="12"/>
        <color rgb="FF0391BF"/>
        <rFont val="Arial"/>
        <family val="2"/>
      </rPr>
      <t xml:space="preserve"> S. pyogenes</t>
    </r>
  </si>
  <si>
    <r>
      <t xml:space="preserve">Click here to view Animal </t>
    </r>
    <r>
      <rPr>
        <i/>
        <u/>
        <sz val="12"/>
        <color rgb="FF0391BF"/>
        <rFont val="Arial"/>
        <family val="2"/>
      </rPr>
      <t xml:space="preserve">Streptococcus </t>
    </r>
    <r>
      <rPr>
        <u/>
        <sz val="12"/>
        <color rgb="FF0391BF"/>
        <rFont val="Arial"/>
        <family val="2"/>
      </rPr>
      <t>data</t>
    </r>
  </si>
  <si>
    <r>
      <rPr>
        <b/>
        <i/>
        <sz val="14"/>
        <rFont val="Arial"/>
        <family val="2"/>
      </rPr>
      <t>Streptococcus pneumoniae</t>
    </r>
    <r>
      <rPr>
        <b/>
        <sz val="14"/>
        <color rgb="FF000000"/>
        <rFont val="Arial"/>
        <family val="2"/>
      </rPr>
      <t xml:space="preserve"> (bacteraemia) - NHS Scotland - 2016 to 2020</t>
    </r>
  </si>
  <si>
    <t>Table 39.1</t>
  </si>
  <si>
    <r>
      <t xml:space="preserve">Total number of </t>
    </r>
    <r>
      <rPr>
        <b/>
        <i/>
        <sz val="12"/>
        <color rgb="FF58792D"/>
        <rFont val="Arial"/>
        <family val="2"/>
      </rPr>
      <t>S. pneumoniae</t>
    </r>
    <r>
      <rPr>
        <b/>
        <sz val="12"/>
        <color rgb="FF58792D"/>
        <rFont val="Arial"/>
        <family val="2"/>
      </rPr>
      <t xml:space="preserve"> from 2016 to 2020</t>
    </r>
  </si>
  <si>
    <t>Table 39.2</t>
  </si>
  <si>
    <r>
      <t xml:space="preserve">Total number and the percentage resistance of </t>
    </r>
    <r>
      <rPr>
        <b/>
        <i/>
        <sz val="12"/>
        <color rgb="FF58792D"/>
        <rFont val="Arial"/>
        <family val="2"/>
      </rPr>
      <t>S. pneumoniae</t>
    </r>
    <r>
      <rPr>
        <b/>
        <sz val="12"/>
        <color rgb="FF58792D"/>
        <rFont val="Arial"/>
        <family val="2"/>
      </rPr>
      <t xml:space="preserve"> from 2016 to 2020</t>
    </r>
  </si>
  <si>
    <t>Penicillin</t>
  </si>
  <si>
    <t>Table 39.3</t>
  </si>
  <si>
    <r>
      <t xml:space="preserve">Total number and the percentage non-susceptible of </t>
    </r>
    <r>
      <rPr>
        <b/>
        <i/>
        <sz val="12"/>
        <color rgb="FF58792D"/>
        <rFont val="Arial"/>
        <family val="2"/>
      </rPr>
      <t>S. pneumoniae</t>
    </r>
    <r>
      <rPr>
        <b/>
        <sz val="12"/>
        <color rgb="FF58792D"/>
        <rFont val="Arial"/>
        <family val="2"/>
      </rPr>
      <t xml:space="preserve"> from 2016 to 2020</t>
    </r>
  </si>
  <si>
    <r>
      <t>Tab 41 - Human and Animal</t>
    </r>
    <r>
      <rPr>
        <i/>
        <u/>
        <sz val="12"/>
        <color rgb="FF0391BF"/>
        <rFont val="Arial"/>
        <family val="2"/>
      </rPr>
      <t xml:space="preserve"> Salmonella</t>
    </r>
  </si>
  <si>
    <r>
      <rPr>
        <b/>
        <i/>
        <sz val="14"/>
        <rFont val="Arial"/>
        <family val="2"/>
      </rPr>
      <t>Streptococcus pyogenes</t>
    </r>
    <r>
      <rPr>
        <b/>
        <sz val="14"/>
        <color rgb="FF000000"/>
        <rFont val="Arial"/>
        <family val="2"/>
      </rPr>
      <t xml:space="preserve"> (bacteraemia)  - NHS Scotland - 2016 to 2020</t>
    </r>
  </si>
  <si>
    <t>Table 40.1</t>
  </si>
  <si>
    <r>
      <t xml:space="preserve">Total number of </t>
    </r>
    <r>
      <rPr>
        <b/>
        <i/>
        <sz val="12"/>
        <color rgb="FF58792D"/>
        <rFont val="Arial"/>
        <family val="2"/>
      </rPr>
      <t>S. pyogenes</t>
    </r>
    <r>
      <rPr>
        <b/>
        <sz val="12"/>
        <color rgb="FF58792D"/>
        <rFont val="Arial"/>
        <family val="2"/>
      </rPr>
      <t xml:space="preserve"> from 2016 to 2020</t>
    </r>
  </si>
  <si>
    <t>Table 40.2</t>
  </si>
  <si>
    <r>
      <t xml:space="preserve">Total number and the percentage resistance of </t>
    </r>
    <r>
      <rPr>
        <b/>
        <i/>
        <sz val="12"/>
        <color rgb="FF58792D"/>
        <rFont val="Arial"/>
        <family val="2"/>
      </rPr>
      <t>S. pyogenes</t>
    </r>
    <r>
      <rPr>
        <b/>
        <sz val="12"/>
        <color rgb="FF58792D"/>
        <rFont val="Arial"/>
        <family val="2"/>
      </rPr>
      <t xml:space="preserve"> from 2016 to 2020</t>
    </r>
  </si>
  <si>
    <t>Table 40.3</t>
  </si>
  <si>
    <r>
      <t xml:space="preserve">Total number and the percentage non-susceptible </t>
    </r>
    <r>
      <rPr>
        <b/>
        <i/>
        <sz val="12"/>
        <color rgb="FF58792D"/>
        <rFont val="Arial"/>
        <family val="2"/>
      </rPr>
      <t>S. pyogenes</t>
    </r>
    <r>
      <rPr>
        <b/>
        <sz val="12"/>
        <color rgb="FF58792D"/>
        <rFont val="Arial"/>
        <family val="2"/>
      </rPr>
      <t xml:space="preserve"> from 2016 to 2020</t>
    </r>
  </si>
  <si>
    <t>Tab 42 - Companion animal AMU</t>
  </si>
  <si>
    <r>
      <rPr>
        <b/>
        <i/>
        <sz val="14"/>
        <rFont val="Arial"/>
        <family val="2"/>
      </rPr>
      <t>Salmonella</t>
    </r>
    <r>
      <rPr>
        <b/>
        <sz val="14"/>
        <rFont val="Arial"/>
        <family val="2"/>
      </rPr>
      <t xml:space="preserve"> in Humans and Animals - NHS Scotland - 2016 to 2020</t>
    </r>
  </si>
  <si>
    <t>Table 41.1</t>
  </si>
  <si>
    <t>Table 41.2</t>
  </si>
  <si>
    <r>
      <t xml:space="preserve">Total number of </t>
    </r>
    <r>
      <rPr>
        <b/>
        <i/>
        <sz val="12"/>
        <color rgb="FF58792D"/>
        <rFont val="Arial"/>
        <family val="2"/>
      </rPr>
      <t>Salmonella</t>
    </r>
    <r>
      <rPr>
        <b/>
        <sz val="12"/>
        <color rgb="FF58792D"/>
        <rFont val="Arial"/>
        <family val="2"/>
      </rPr>
      <t xml:space="preserve"> in humans from 2016 to 2020</t>
    </r>
  </si>
  <si>
    <r>
      <t xml:space="preserve">Total number of </t>
    </r>
    <r>
      <rPr>
        <b/>
        <i/>
        <sz val="12"/>
        <color rgb="FF58792D"/>
        <rFont val="Arial"/>
        <family val="2"/>
      </rPr>
      <t>Salmonella</t>
    </r>
    <r>
      <rPr>
        <b/>
        <sz val="12"/>
        <color rgb="FF58792D"/>
        <rFont val="Arial"/>
        <family val="2"/>
      </rPr>
      <t xml:space="preserve"> in animals from 2016 to 2020</t>
    </r>
  </si>
  <si>
    <t>Table 41.3</t>
  </si>
  <si>
    <r>
      <t xml:space="preserve">Percentage non-susceptibility of </t>
    </r>
    <r>
      <rPr>
        <b/>
        <i/>
        <sz val="12"/>
        <color rgb="FF58792D"/>
        <rFont val="Arial"/>
        <family val="2"/>
      </rPr>
      <t>Salmonella</t>
    </r>
    <r>
      <rPr>
        <b/>
        <sz val="12"/>
        <color rgb="FF58792D"/>
        <rFont val="Arial"/>
        <family val="2"/>
      </rPr>
      <t xml:space="preserve"> in humans from 2016 to 2020</t>
    </r>
  </si>
  <si>
    <t>%</t>
  </si>
  <si>
    <t>Low-level ciprofloxacin</t>
  </si>
  <si>
    <t>Nalidixic acid</t>
  </si>
  <si>
    <t>Streptomycin</t>
  </si>
  <si>
    <t>Sulphamethoxazole</t>
  </si>
  <si>
    <t>Table 41.4</t>
  </si>
  <si>
    <r>
      <rPr>
        <b/>
        <i/>
        <sz val="12"/>
        <color rgb="FF58792D"/>
        <rFont val="Arial"/>
        <family val="2"/>
      </rPr>
      <t>Salmonella</t>
    </r>
    <r>
      <rPr>
        <b/>
        <sz val="12"/>
        <color rgb="FF58792D"/>
        <rFont val="Arial"/>
        <family val="2"/>
      </rPr>
      <t xml:space="preserve"> AMR Genotypes from human and animal isolates in 2020</t>
    </r>
  </si>
  <si>
    <t>Inferred Phenotypic Resistance</t>
  </si>
  <si>
    <t>Genotype</t>
  </si>
  <si>
    <t>Human Isolates</t>
  </si>
  <si>
    <t>(N = 342)</t>
  </si>
  <si>
    <t>Animal Isolates</t>
  </si>
  <si>
    <t>(N = 287)</t>
  </si>
  <si>
    <t>non-susceptible</t>
  </si>
  <si>
    <t>Cefotaxime</t>
  </si>
  <si>
    <t>CTX-M-1</t>
  </si>
  <si>
    <t>CTX-M-55</t>
  </si>
  <si>
    <t>CARB-2</t>
  </si>
  <si>
    <t>TEM</t>
  </si>
  <si>
    <t>OXA-1</t>
  </si>
  <si>
    <t>OXA-10</t>
  </si>
  <si>
    <t xml:space="preserve">CTX-M </t>
  </si>
  <si>
    <t>Chloramphenicol</t>
  </si>
  <si>
    <t>cml-1</t>
  </si>
  <si>
    <t>floR</t>
  </si>
  <si>
    <t>catA</t>
  </si>
  <si>
    <t>aac(3)-Id</t>
  </si>
  <si>
    <t>ant(2'')-Ia</t>
  </si>
  <si>
    <t>aac(3'')-IVa</t>
  </si>
  <si>
    <t>Kanamycin</t>
  </si>
  <si>
    <t>aph(3')-Ic</t>
  </si>
  <si>
    <t>aph(3')-2a</t>
  </si>
  <si>
    <t>aadA (ant(3')-Ia)</t>
  </si>
  <si>
    <t>strA (aph(3')-Ib)</t>
  </si>
  <si>
    <t>strB (aph(6')-Id)</t>
  </si>
  <si>
    <t>Sulphonamides</t>
  </si>
  <si>
    <t>sul-1</t>
  </si>
  <si>
    <t>sul-2</t>
  </si>
  <si>
    <t>sul-3</t>
  </si>
  <si>
    <t>tetA</t>
  </si>
  <si>
    <t>tetB</t>
  </si>
  <si>
    <t>tetD</t>
  </si>
  <si>
    <t>tetG</t>
  </si>
  <si>
    <t>tetM</t>
  </si>
  <si>
    <t>dfrA-1</t>
  </si>
  <si>
    <t>dfrA-5</t>
  </si>
  <si>
    <t>dfrA-7</t>
  </si>
  <si>
    <t>dfrA-12</t>
  </si>
  <si>
    <t>dfrA-14</t>
  </si>
  <si>
    <t>Ciprofloxacin*</t>
  </si>
  <si>
    <t>gyrA[83:S-Y]</t>
  </si>
  <si>
    <t>gyrA[87:D-G]</t>
  </si>
  <si>
    <t>gyrA[87:D-N]</t>
  </si>
  <si>
    <t>gyrA[87:D-Y]</t>
  </si>
  <si>
    <t>gyrA[83:S-F;87:D-N]**</t>
  </si>
  <si>
    <t>gyrA[83:S-F;87:D-Y]**</t>
  </si>
  <si>
    <t>gyrA_SET[83:S-Y];qnrS-1**</t>
  </si>
  <si>
    <t>gyrA_SET[87:D-Y];qnrS-1**</t>
  </si>
  <si>
    <t>qnrB</t>
  </si>
  <si>
    <t>qnrD</t>
  </si>
  <si>
    <t>qnrS</t>
  </si>
  <si>
    <t>Fully sensitive (no identified genotype)</t>
  </si>
  <si>
    <t>* includes mutations and acquired genes expected to result in reduced susceptibility (MIC &gt; 0.06mg/L as recommended by EUCAST, Jan 2021)</t>
  </si>
  <si>
    <t>** some double point mutations and combinations are implicated in higher levels of resistance (MIC &gt; 0.5mg/L)</t>
  </si>
  <si>
    <t>Tab 43 - Companion Animal AMU Symptomatic</t>
  </si>
  <si>
    <t>Table 42.1</t>
  </si>
  <si>
    <t>Total number of consultations and consultations where antimicrobials (AM) prescribed, by animal species from 2016 to 2020, SAVSNET</t>
  </si>
  <si>
    <t>All animals</t>
  </si>
  <si>
    <t>Dogs</t>
  </si>
  <si>
    <t>Cats</t>
  </si>
  <si>
    <t>Consultations where AM prescribed</t>
  </si>
  <si>
    <t>Total consultations</t>
  </si>
  <si>
    <t>Table 42.2</t>
  </si>
  <si>
    <t>Total number of consultations and consultations where HP-CIA prescribed, by animal species from 2016 to 2020, SAVSNET</t>
  </si>
  <si>
    <t>HP-CIA prescribed</t>
  </si>
  <si>
    <t>Total AM prescribed</t>
  </si>
  <si>
    <t>Table 42.3</t>
  </si>
  <si>
    <t>Total number and percentage of route of administration of antimicrobials prescribed to dogs and cats in 2020, SAVSNET</t>
  </si>
  <si>
    <t>Route</t>
  </si>
  <si>
    <t>n</t>
  </si>
  <si>
    <t>Aural</t>
  </si>
  <si>
    <t>Ocular</t>
  </si>
  <si>
    <t>Oral</t>
  </si>
  <si>
    <t>Injectable</t>
  </si>
  <si>
    <t>Topical</t>
  </si>
  <si>
    <t>Intramammary</t>
  </si>
  <si>
    <t xml:space="preserve">Unknown </t>
  </si>
  <si>
    <t>Table 42.4</t>
  </si>
  <si>
    <t>Total number and percentage of antimicrobials  by family prescribed to dogs and cats in 2020, SAVSNET</t>
  </si>
  <si>
    <t>1st/2nd generation cephalosporins</t>
  </si>
  <si>
    <t>3rd generation cephalosporins</t>
  </si>
  <si>
    <t>Amphenicols</t>
  </si>
  <si>
    <t>Lincosamide</t>
  </si>
  <si>
    <t>Nitroimidazole</t>
  </si>
  <si>
    <t>Nitroimidazole macrolide</t>
  </si>
  <si>
    <t>Other antimicrobial</t>
  </si>
  <si>
    <t>Other beta-lactams</t>
  </si>
  <si>
    <t>Penicillins</t>
  </si>
  <si>
    <t>Potentiated penicillins</t>
  </si>
  <si>
    <r>
      <t xml:space="preserve">Tab 44 - Livestock Animal </t>
    </r>
    <r>
      <rPr>
        <i/>
        <u/>
        <sz val="12"/>
        <color rgb="FF0391BF"/>
        <rFont val="Arial"/>
        <family val="2"/>
      </rPr>
      <t>Staphylococcus</t>
    </r>
  </si>
  <si>
    <t>Prescribing of antimicrobials (AM) by main presenting problem for dogs and cats in Scottish practices - 2016 to 2020</t>
  </si>
  <si>
    <t>Table 43.1</t>
  </si>
  <si>
    <r>
      <t xml:space="preserve">Proportion of </t>
    </r>
    <r>
      <rPr>
        <b/>
        <u/>
        <sz val="12"/>
        <color rgb="FF0072CE"/>
        <rFont val="Arial"/>
        <family val="2"/>
      </rPr>
      <t>respiratory disease</t>
    </r>
    <r>
      <rPr>
        <b/>
        <sz val="12"/>
        <color rgb="FF0072CE"/>
        <rFont val="Arial"/>
        <family val="2"/>
      </rPr>
      <t xml:space="preserve"> consultations during which antibiotics authorised for </t>
    </r>
    <r>
      <rPr>
        <b/>
        <u/>
        <sz val="12"/>
        <color rgb="FF0072CE"/>
        <rFont val="Arial"/>
        <family val="2"/>
      </rPr>
      <t>systemic administratio</t>
    </r>
    <r>
      <rPr>
        <b/>
        <sz val="12"/>
        <color rgb="FF0072CE"/>
        <rFont val="Arial"/>
        <family val="2"/>
      </rPr>
      <t>n were prescribed, by animal species from 2016 to 2020, SAVSNET</t>
    </r>
  </si>
  <si>
    <t>Consultations where systemic AM prescribed</t>
  </si>
  <si>
    <t>Table 43.2.1</t>
  </si>
  <si>
    <r>
      <t xml:space="preserve">Proportion of </t>
    </r>
    <r>
      <rPr>
        <b/>
        <u/>
        <sz val="12"/>
        <color rgb="FF0072CE"/>
        <rFont val="Arial"/>
        <family val="2"/>
      </rPr>
      <t>pruritus consultations</t>
    </r>
    <r>
      <rPr>
        <b/>
        <sz val="12"/>
        <color rgb="FF0072CE"/>
        <rFont val="Arial"/>
        <family val="2"/>
      </rPr>
      <t xml:space="preserve"> during which antibiotics authorised for </t>
    </r>
    <r>
      <rPr>
        <b/>
        <u/>
        <sz val="12"/>
        <color rgb="FF0072CE"/>
        <rFont val="Arial"/>
        <family val="2"/>
      </rPr>
      <t>systemic administration</t>
    </r>
    <r>
      <rPr>
        <b/>
        <sz val="12"/>
        <color rgb="FF0072CE"/>
        <rFont val="Arial"/>
        <family val="2"/>
      </rPr>
      <t xml:space="preserve"> were prescribed, by animal species from 2016 to 2020, SAVSNET</t>
    </r>
  </si>
  <si>
    <t>Table 43.2.2</t>
  </si>
  <si>
    <r>
      <t xml:space="preserve">Proportion of </t>
    </r>
    <r>
      <rPr>
        <b/>
        <u/>
        <sz val="12"/>
        <color rgb="FF0072CE"/>
        <rFont val="Arial"/>
        <family val="2"/>
      </rPr>
      <t>pruritus consultations</t>
    </r>
    <r>
      <rPr>
        <b/>
        <sz val="12"/>
        <color rgb="FF0072CE"/>
        <rFont val="Arial"/>
        <family val="2"/>
      </rPr>
      <t xml:space="preserve"> during which antibiotics authorised for </t>
    </r>
    <r>
      <rPr>
        <b/>
        <u/>
        <sz val="12"/>
        <color rgb="FF0072CE"/>
        <rFont val="Arial"/>
        <family val="2"/>
      </rPr>
      <t>topical administration</t>
    </r>
    <r>
      <rPr>
        <b/>
        <sz val="12"/>
        <color rgb="FF0072CE"/>
        <rFont val="Arial"/>
        <family val="2"/>
      </rPr>
      <t xml:space="preserve"> were prescribed, by animal species from 2016 to 2020, SAVSNET</t>
    </r>
  </si>
  <si>
    <t>Consultations where topical AM prescribed</t>
  </si>
  <si>
    <t>Table 43.3</t>
  </si>
  <si>
    <r>
      <t>Proportion of</t>
    </r>
    <r>
      <rPr>
        <b/>
        <u/>
        <sz val="12"/>
        <color rgb="FF0072CE"/>
        <rFont val="Arial"/>
        <family val="2"/>
      </rPr>
      <t xml:space="preserve"> gastro-intestinal disease</t>
    </r>
    <r>
      <rPr>
        <b/>
        <sz val="12"/>
        <color rgb="FF0072CE"/>
        <rFont val="Arial"/>
        <family val="2"/>
      </rPr>
      <t xml:space="preserve"> consultations during which antibiotics authorised for </t>
    </r>
    <r>
      <rPr>
        <b/>
        <u/>
        <sz val="12"/>
        <color rgb="FF0072CE"/>
        <rFont val="Arial"/>
        <family val="2"/>
      </rPr>
      <t>systemic administration</t>
    </r>
    <r>
      <rPr>
        <b/>
        <sz val="12"/>
        <color rgb="FF0072CE"/>
        <rFont val="Arial"/>
        <family val="2"/>
      </rPr>
      <t xml:space="preserve"> were prescribed, by animal species from 2016 to 2020, SAVSNET</t>
    </r>
  </si>
  <si>
    <t>Table 43.4</t>
  </si>
  <si>
    <r>
      <t xml:space="preserve">Proportion of </t>
    </r>
    <r>
      <rPr>
        <b/>
        <u/>
        <sz val="12"/>
        <color rgb="FF0072CE"/>
        <rFont val="Arial"/>
        <family val="2"/>
      </rPr>
      <t>trauma consultations</t>
    </r>
    <r>
      <rPr>
        <b/>
        <sz val="12"/>
        <color rgb="FF0072CE"/>
        <rFont val="Arial"/>
        <family val="2"/>
      </rPr>
      <t xml:space="preserve"> during which antibiotics authorised for </t>
    </r>
    <r>
      <rPr>
        <b/>
        <u/>
        <sz val="12"/>
        <color rgb="FF0072CE"/>
        <rFont val="Arial"/>
        <family val="2"/>
      </rPr>
      <t>systemic administration</t>
    </r>
    <r>
      <rPr>
        <b/>
        <sz val="12"/>
        <color rgb="FF0072CE"/>
        <rFont val="Arial"/>
        <family val="2"/>
      </rPr>
      <t xml:space="preserve"> were prescribed, by animal species from 2016 to 2020, SAVSNET</t>
    </r>
  </si>
  <si>
    <t>Table 43.5</t>
  </si>
  <si>
    <r>
      <t xml:space="preserve">Proportion of </t>
    </r>
    <r>
      <rPr>
        <b/>
        <u/>
        <sz val="12"/>
        <color rgb="FF0072CE"/>
        <rFont val="Arial"/>
        <family val="2"/>
      </rPr>
      <t>post-operative consultations</t>
    </r>
    <r>
      <rPr>
        <b/>
        <sz val="12"/>
        <color rgb="FF0072CE"/>
        <rFont val="Arial"/>
        <family val="2"/>
      </rPr>
      <t xml:space="preserve"> during which antibiotics authorised for </t>
    </r>
    <r>
      <rPr>
        <b/>
        <u/>
        <sz val="12"/>
        <color rgb="FF0072CE"/>
        <rFont val="Arial"/>
        <family val="2"/>
      </rPr>
      <t>systemic administration</t>
    </r>
    <r>
      <rPr>
        <b/>
        <sz val="12"/>
        <color rgb="FF0072CE"/>
        <rFont val="Arial"/>
        <family val="2"/>
      </rPr>
      <t xml:space="preserve"> were prescribed, by animal species from 2016 to 2020, SAVSNET</t>
    </r>
  </si>
  <si>
    <r>
      <t xml:space="preserve">Tab 45 - Animal </t>
    </r>
    <r>
      <rPr>
        <i/>
        <u/>
        <sz val="12"/>
        <color rgb="FF0391BF"/>
        <rFont val="Arial"/>
        <family val="2"/>
      </rPr>
      <t>Streptococcus</t>
    </r>
  </si>
  <si>
    <r>
      <t xml:space="preserve">Click here to view Human </t>
    </r>
    <r>
      <rPr>
        <i/>
        <u/>
        <sz val="12"/>
        <color rgb="FF0391BF"/>
        <rFont val="Arial"/>
        <family val="2"/>
      </rPr>
      <t>Staphylococcus</t>
    </r>
    <r>
      <rPr>
        <u/>
        <sz val="12"/>
        <color rgb="FF0391BF"/>
        <rFont val="Arial"/>
        <family val="2"/>
      </rPr>
      <t xml:space="preserve"> data</t>
    </r>
  </si>
  <si>
    <r>
      <rPr>
        <b/>
        <i/>
        <sz val="14"/>
        <rFont val="Arial"/>
        <family val="2"/>
      </rPr>
      <t>Staphylococcus aureus</t>
    </r>
    <r>
      <rPr>
        <b/>
        <sz val="14"/>
        <rFont val="Arial"/>
        <family val="2"/>
      </rPr>
      <t xml:space="preserve"> clinical isolates in livestock animals in Scotland - 2016 to 2020</t>
    </r>
  </si>
  <si>
    <t>Table 44.1</t>
  </si>
  <si>
    <r>
      <t xml:space="preserve">Total number of </t>
    </r>
    <r>
      <rPr>
        <b/>
        <i/>
        <sz val="12"/>
        <color rgb="FF0072CE"/>
        <rFont val="Arial"/>
        <family val="2"/>
      </rPr>
      <t>Staphylococcus aureus</t>
    </r>
    <r>
      <rPr>
        <b/>
        <sz val="12"/>
        <color rgb="FF0072CE"/>
        <rFont val="Arial"/>
        <family val="2"/>
      </rPr>
      <t xml:space="preserve"> in livestock animals tested from 2016 to 2020</t>
    </r>
  </si>
  <si>
    <t>Table 44.2</t>
  </si>
  <si>
    <r>
      <t xml:space="preserve">Total number and the percentage non-susceptible of </t>
    </r>
    <r>
      <rPr>
        <b/>
        <i/>
        <sz val="12"/>
        <color rgb="FF0072CE"/>
        <rFont val="Arial"/>
        <family val="2"/>
      </rPr>
      <t>S. aureus</t>
    </r>
    <r>
      <rPr>
        <b/>
        <sz val="12"/>
        <color rgb="FF0072CE"/>
        <rFont val="Arial"/>
        <family val="2"/>
      </rPr>
      <t xml:space="preserve"> in livestock animals from 2016 to 2020, SRUC</t>
    </r>
  </si>
  <si>
    <t>ns</t>
  </si>
  <si>
    <t>n (tested)</t>
  </si>
  <si>
    <t xml:space="preserve">Cefoperazone </t>
  </si>
  <si>
    <t>Ceftiofur</t>
  </si>
  <si>
    <t>Enrofloxacin</t>
  </si>
  <si>
    <t>Florfenicol</t>
  </si>
  <si>
    <t>Lincomycin</t>
  </si>
  <si>
    <t>Neomycin</t>
  </si>
  <si>
    <t>Novobiocin</t>
  </si>
  <si>
    <t>Pirlimycin</t>
  </si>
  <si>
    <t>Tiamulin</t>
  </si>
  <si>
    <t>Sulphamethoxazole trimethoprim</t>
  </si>
  <si>
    <t>Tylosin</t>
  </si>
  <si>
    <r>
      <t xml:space="preserve">Tab 46 - Animal </t>
    </r>
    <r>
      <rPr>
        <i/>
        <u/>
        <sz val="12"/>
        <color rgb="FF0391BF"/>
        <rFont val="Arial"/>
        <family val="2"/>
      </rPr>
      <t>Pasteurellaceae</t>
    </r>
  </si>
  <si>
    <r>
      <t xml:space="preserve">Click here to view Human </t>
    </r>
    <r>
      <rPr>
        <i/>
        <u/>
        <sz val="12"/>
        <color rgb="FF0391BF"/>
        <rFont val="Arial"/>
        <family val="2"/>
      </rPr>
      <t>Streptococcus</t>
    </r>
    <r>
      <rPr>
        <u/>
        <sz val="12"/>
        <color rgb="FF0391BF"/>
        <rFont val="Arial"/>
        <family val="2"/>
      </rPr>
      <t xml:space="preserve"> data</t>
    </r>
  </si>
  <si>
    <r>
      <rPr>
        <b/>
        <i/>
        <sz val="14"/>
        <rFont val="Arial"/>
        <family val="2"/>
      </rPr>
      <t>Streptococcus</t>
    </r>
    <r>
      <rPr>
        <b/>
        <sz val="14"/>
        <rFont val="Arial"/>
        <family val="2"/>
      </rPr>
      <t xml:space="preserve"> clinical isolates in livestock animals in Scotland - 2016 to 2020</t>
    </r>
  </si>
  <si>
    <t>Table 45.1</t>
  </si>
  <si>
    <t>Table 45.2</t>
  </si>
  <si>
    <t>Table 45.3</t>
  </si>
  <si>
    <r>
      <t>Total number of</t>
    </r>
    <r>
      <rPr>
        <b/>
        <i/>
        <sz val="12"/>
        <color rgb="FF0072CE"/>
        <rFont val="Arial"/>
        <family val="2"/>
      </rPr>
      <t xml:space="preserve"> Streptococcus dysgalactiae</t>
    </r>
    <r>
      <rPr>
        <b/>
        <sz val="12"/>
        <color rgb="FF0072CE"/>
        <rFont val="Arial"/>
        <family val="2"/>
      </rPr>
      <t xml:space="preserve"> in livestock animals, 2019 to 2020*</t>
    </r>
  </si>
  <si>
    <r>
      <t xml:space="preserve">Total number of </t>
    </r>
    <r>
      <rPr>
        <b/>
        <i/>
        <sz val="12"/>
        <color rgb="FF0068CE"/>
        <rFont val="Arial"/>
        <family val="2"/>
      </rPr>
      <t>Streptococcus uberis</t>
    </r>
    <r>
      <rPr>
        <b/>
        <sz val="12"/>
        <color rgb="FF0068CE"/>
        <rFont val="Arial"/>
        <family val="2"/>
      </rPr>
      <t xml:space="preserve"> in livestock animals from 2016 to 2020</t>
    </r>
  </si>
  <si>
    <r>
      <t xml:space="preserve">Total number of </t>
    </r>
    <r>
      <rPr>
        <b/>
        <i/>
        <sz val="12"/>
        <color rgb="FF0068CE"/>
        <rFont val="Arial"/>
        <family val="2"/>
      </rPr>
      <t>Streptococcus suis</t>
    </r>
    <r>
      <rPr>
        <b/>
        <sz val="12"/>
        <color rgb="FF0068CE"/>
        <rFont val="Arial"/>
        <family val="2"/>
      </rPr>
      <t xml:space="preserve"> in livestock animals from 2016 to 2020</t>
    </r>
  </si>
  <si>
    <t xml:space="preserve">Year </t>
  </si>
  <si>
    <r>
      <t xml:space="preserve">*Livestock data for </t>
    </r>
    <r>
      <rPr>
        <i/>
        <sz val="12"/>
        <rFont val="Arial"/>
        <family val="2"/>
      </rPr>
      <t xml:space="preserve">S. dysgalactiae </t>
    </r>
    <r>
      <rPr>
        <sz val="12"/>
        <rFont val="Arial"/>
        <family val="2"/>
      </rPr>
      <t>currently unavailable for 2016 to 2018</t>
    </r>
  </si>
  <si>
    <t>Table 45.4</t>
  </si>
  <si>
    <r>
      <t xml:space="preserve">Total number and the percentage non-susceptible </t>
    </r>
    <r>
      <rPr>
        <b/>
        <i/>
        <sz val="12"/>
        <color rgb="FF0068CE"/>
        <rFont val="Arial"/>
        <family val="2"/>
      </rPr>
      <t>Streptococcus dysgalactiae</t>
    </r>
    <r>
      <rPr>
        <b/>
        <sz val="12"/>
        <color rgb="FF0068CE"/>
        <rFont val="Arial"/>
        <family val="2"/>
      </rPr>
      <t xml:space="preserve"> isolates in livestock animals, 2019 to 2020*, SRUC</t>
    </r>
  </si>
  <si>
    <t>Trimethoprim Sulphonamide</t>
  </si>
  <si>
    <t>Table 45.5</t>
  </si>
  <si>
    <r>
      <t xml:space="preserve">Total number and the percentage non-susceptible of </t>
    </r>
    <r>
      <rPr>
        <b/>
        <i/>
        <sz val="12"/>
        <color rgb="FF0068CE"/>
        <rFont val="Arial"/>
        <family val="2"/>
      </rPr>
      <t>Streptococcus uberis</t>
    </r>
    <r>
      <rPr>
        <b/>
        <sz val="12"/>
        <color rgb="FF0068CE"/>
        <rFont val="Arial"/>
        <family val="2"/>
      </rPr>
      <t xml:space="preserve"> isolates in livestock animals from 2016 to 2020, SRUC</t>
    </r>
  </si>
  <si>
    <t>Table 45.6</t>
  </si>
  <si>
    <r>
      <t xml:space="preserve">Total number and the percentage non-susceptible of </t>
    </r>
    <r>
      <rPr>
        <b/>
        <i/>
        <sz val="12"/>
        <color rgb="FF0068CE"/>
        <rFont val="Arial"/>
        <family val="2"/>
      </rPr>
      <t>Streptococcus suis</t>
    </r>
    <r>
      <rPr>
        <b/>
        <sz val="12"/>
        <color rgb="FF0068CE"/>
        <rFont val="Arial"/>
        <family val="2"/>
      </rPr>
      <t xml:space="preserve"> isolates in livestock animals from 2016 to 2020, SRUC</t>
    </r>
  </si>
  <si>
    <r>
      <t xml:space="preserve">Tab 46 - Animal </t>
    </r>
    <r>
      <rPr>
        <i/>
        <u/>
        <sz val="12"/>
        <color rgb="FF0391BF"/>
        <rFont val="Arial"/>
        <family val="2"/>
      </rPr>
      <t>Klebsiella</t>
    </r>
  </si>
  <si>
    <r>
      <rPr>
        <b/>
        <i/>
        <sz val="14"/>
        <rFont val="Arial"/>
        <family val="2"/>
      </rPr>
      <t>Pasteurellaceae</t>
    </r>
    <r>
      <rPr>
        <b/>
        <sz val="14"/>
        <rFont val="Arial"/>
        <family val="2"/>
      </rPr>
      <t xml:space="preserve"> clinical isolates in livestock animals in Scotland - 2016 to 2020</t>
    </r>
  </si>
  <si>
    <t>Table 46.1</t>
  </si>
  <si>
    <t>Table 46.2</t>
  </si>
  <si>
    <t>Table 46.3</t>
  </si>
  <si>
    <t>Table 46.4</t>
  </si>
  <si>
    <r>
      <t xml:space="preserve">Total number of </t>
    </r>
    <r>
      <rPr>
        <b/>
        <i/>
        <sz val="12"/>
        <color rgb="FF0068CE"/>
        <rFont val="Arial"/>
        <family val="2"/>
      </rPr>
      <t xml:space="preserve">Mannheimia haemolytica </t>
    </r>
    <r>
      <rPr>
        <b/>
        <sz val="12"/>
        <color rgb="FF0068CE"/>
        <rFont val="Arial"/>
        <family val="2"/>
      </rPr>
      <t>isolates in livestock animals from 2016 to 2020</t>
    </r>
  </si>
  <si>
    <r>
      <t xml:space="preserve">Total number of </t>
    </r>
    <r>
      <rPr>
        <b/>
        <i/>
        <sz val="12"/>
        <color rgb="FF0068CE"/>
        <rFont val="Arial"/>
        <family val="2"/>
      </rPr>
      <t>Actinobacillus pleuropneumoniae</t>
    </r>
    <r>
      <rPr>
        <b/>
        <sz val="12"/>
        <color rgb="FF0068CE"/>
        <rFont val="Arial"/>
        <family val="2"/>
      </rPr>
      <t xml:space="preserve"> isolates in livestock animals from 2016 to 2020</t>
    </r>
  </si>
  <si>
    <r>
      <t xml:space="preserve">Total number of </t>
    </r>
    <r>
      <rPr>
        <b/>
        <i/>
        <sz val="12"/>
        <color rgb="FF0068CE"/>
        <rFont val="Arial"/>
        <family val="2"/>
      </rPr>
      <t xml:space="preserve">Bibersteinia trehalosi </t>
    </r>
    <r>
      <rPr>
        <b/>
        <sz val="12"/>
        <color rgb="FF0068CE"/>
        <rFont val="Arial"/>
        <family val="2"/>
      </rPr>
      <t>isolates in livestock animals from 2016 to 2020</t>
    </r>
  </si>
  <si>
    <r>
      <t xml:space="preserve">Total number of </t>
    </r>
    <r>
      <rPr>
        <b/>
        <i/>
        <sz val="12"/>
        <color rgb="FF0068CE"/>
        <rFont val="Arial"/>
        <family val="2"/>
      </rPr>
      <t xml:space="preserve">Pasteurella multocida </t>
    </r>
    <r>
      <rPr>
        <b/>
        <sz val="12"/>
        <color rgb="FF0068CE"/>
        <rFont val="Arial"/>
        <family val="2"/>
      </rPr>
      <t>in livestock animals from 2016 to 2020</t>
    </r>
  </si>
  <si>
    <t>Table 46.5</t>
  </si>
  <si>
    <r>
      <t xml:space="preserve">Total number and the percentage non-susceptible of </t>
    </r>
    <r>
      <rPr>
        <b/>
        <i/>
        <sz val="12"/>
        <color rgb="FF0068CE"/>
        <rFont val="Arial"/>
        <family val="2"/>
      </rPr>
      <t>Mannheimia haemolytica</t>
    </r>
    <r>
      <rPr>
        <b/>
        <sz val="12"/>
        <color rgb="FF0068CE"/>
        <rFont val="Arial"/>
        <family val="2"/>
      </rPr>
      <t xml:space="preserve"> isolates in livestock animals from 2016 to 2020, SRUC</t>
    </r>
  </si>
  <si>
    <t>Tulithromycin</t>
  </si>
  <si>
    <t>Table 46.6</t>
  </si>
  <si>
    <r>
      <t xml:space="preserve">Total number and the percentage non-susceptible of </t>
    </r>
    <r>
      <rPr>
        <b/>
        <i/>
        <sz val="12"/>
        <color rgb="FF0068CE"/>
        <rFont val="Arial"/>
        <family val="2"/>
      </rPr>
      <t>Actinobacillus pleuropneumoniae</t>
    </r>
    <r>
      <rPr>
        <b/>
        <sz val="12"/>
        <color rgb="FF0068CE"/>
        <rFont val="Arial"/>
        <family val="2"/>
      </rPr>
      <t xml:space="preserve"> isolates in livestock animals from 2016 to 2020, SRUC</t>
    </r>
  </si>
  <si>
    <t>Apramycin</t>
  </si>
  <si>
    <t>Spectinomycin</t>
  </si>
  <si>
    <t>Table 46.7</t>
  </si>
  <si>
    <r>
      <t xml:space="preserve">Total number and the percentage non-susceptible of </t>
    </r>
    <r>
      <rPr>
        <b/>
        <i/>
        <sz val="12"/>
        <color rgb="FF0068CE"/>
        <rFont val="Arial"/>
        <family val="2"/>
      </rPr>
      <t xml:space="preserve">Bibersteinia trehalosi </t>
    </r>
    <r>
      <rPr>
        <b/>
        <sz val="12"/>
        <color rgb="FF0068CE"/>
        <rFont val="Arial"/>
        <family val="2"/>
      </rPr>
      <t>isolates in livestock animals from 2016 to 2020, SRUC</t>
    </r>
  </si>
  <si>
    <t>Cefpodoxime</t>
  </si>
  <si>
    <t>Table 46.8</t>
  </si>
  <si>
    <r>
      <t xml:space="preserve">Total number and the percentage non-susceptible of </t>
    </r>
    <r>
      <rPr>
        <b/>
        <i/>
        <sz val="12"/>
        <color rgb="FF0068CE"/>
        <rFont val="Arial"/>
        <family val="2"/>
      </rPr>
      <t xml:space="preserve">Pasteurella multocida </t>
    </r>
    <r>
      <rPr>
        <b/>
        <sz val="12"/>
        <color rgb="FF0068CE"/>
        <rFont val="Arial"/>
        <family val="2"/>
      </rPr>
      <t>in livestock animals from 2016 to 2020, SRUC</t>
    </r>
  </si>
  <si>
    <r>
      <t xml:space="preserve">Tab 48 - Animal </t>
    </r>
    <r>
      <rPr>
        <i/>
        <u/>
        <sz val="12"/>
        <color rgb="FF0391BF"/>
        <rFont val="Arial"/>
        <family val="2"/>
      </rPr>
      <t>E.coli</t>
    </r>
    <r>
      <rPr>
        <u/>
        <sz val="12"/>
        <color rgb="FF0391BF"/>
        <rFont val="Arial"/>
        <family val="2"/>
      </rPr>
      <t xml:space="preserve"> Clinical</t>
    </r>
  </si>
  <si>
    <r>
      <t xml:space="preserve">Click here to view Human </t>
    </r>
    <r>
      <rPr>
        <i/>
        <u/>
        <sz val="12"/>
        <color rgb="FF0391BF"/>
        <rFont val="Arial"/>
        <family val="2"/>
      </rPr>
      <t>K. pneumoniae</t>
    </r>
    <r>
      <rPr>
        <u/>
        <sz val="12"/>
        <color rgb="FF0391BF"/>
        <rFont val="Arial"/>
        <family val="2"/>
      </rPr>
      <t xml:space="preserve"> data</t>
    </r>
  </si>
  <si>
    <r>
      <rPr>
        <b/>
        <i/>
        <sz val="14"/>
        <rFont val="Arial"/>
        <family val="2"/>
      </rPr>
      <t>Klebsiella pneumoniae</t>
    </r>
    <r>
      <rPr>
        <b/>
        <sz val="14"/>
        <rFont val="Arial"/>
        <family val="2"/>
      </rPr>
      <t xml:space="preserve"> clinical isolates in livestock animals in Scotland, 2019 to 2020</t>
    </r>
  </si>
  <si>
    <t>Table 47.1</t>
  </si>
  <si>
    <r>
      <t xml:space="preserve">Total number of </t>
    </r>
    <r>
      <rPr>
        <b/>
        <i/>
        <sz val="12"/>
        <color rgb="FF0068CE"/>
        <rFont val="Arial"/>
        <family val="2"/>
      </rPr>
      <t>K. pneumoniae</t>
    </r>
    <r>
      <rPr>
        <b/>
        <sz val="12"/>
        <color rgb="FF0068CE"/>
        <rFont val="Arial"/>
        <family val="2"/>
      </rPr>
      <t xml:space="preserve"> isolates in livestock animals, 2019 to 2020</t>
    </r>
  </si>
  <si>
    <t>Table 47.2</t>
  </si>
  <si>
    <r>
      <t xml:space="preserve">Total number and the percentage non-susceptible of </t>
    </r>
    <r>
      <rPr>
        <b/>
        <i/>
        <sz val="12"/>
        <color rgb="FF0068CE"/>
        <rFont val="Arial"/>
        <family val="2"/>
      </rPr>
      <t>K. pneumoniae</t>
    </r>
    <r>
      <rPr>
        <b/>
        <sz val="12"/>
        <color rgb="FF0068CE"/>
        <rFont val="Arial"/>
        <family val="2"/>
      </rPr>
      <t xml:space="preserve"> isolates in livestock animals, 2019 to 2020, SRUC</t>
    </r>
  </si>
  <si>
    <r>
      <t xml:space="preserve">Tab 49 - Healthy Animal </t>
    </r>
    <r>
      <rPr>
        <i/>
        <u/>
        <sz val="12"/>
        <color rgb="FF0391BF"/>
        <rFont val="Arial"/>
        <family val="2"/>
      </rPr>
      <t>E.coli</t>
    </r>
  </si>
  <si>
    <r>
      <t xml:space="preserve">Click here to view human </t>
    </r>
    <r>
      <rPr>
        <i/>
        <u/>
        <sz val="12"/>
        <color rgb="FF0391BF"/>
        <rFont val="Arial"/>
        <family val="2"/>
      </rPr>
      <t>E. coli</t>
    </r>
    <r>
      <rPr>
        <u/>
        <sz val="12"/>
        <color rgb="FF0391BF"/>
        <rFont val="Arial"/>
        <family val="2"/>
      </rPr>
      <t xml:space="preserve"> data</t>
    </r>
  </si>
  <si>
    <r>
      <rPr>
        <b/>
        <i/>
        <sz val="14"/>
        <rFont val="Arial"/>
        <family val="2"/>
      </rPr>
      <t>E. coli</t>
    </r>
    <r>
      <rPr>
        <b/>
        <sz val="14"/>
        <rFont val="Arial"/>
        <family val="2"/>
      </rPr>
      <t xml:space="preserve"> clinical isolates in livestock animals in Scotland -  2016 to 2020</t>
    </r>
  </si>
  <si>
    <t>Table 48.1</t>
  </si>
  <si>
    <r>
      <t xml:space="preserve">Total number of clinical </t>
    </r>
    <r>
      <rPr>
        <b/>
        <i/>
        <sz val="12"/>
        <color rgb="FF0068CE"/>
        <rFont val="Arial"/>
        <family val="2"/>
      </rPr>
      <t>E. coli</t>
    </r>
    <r>
      <rPr>
        <b/>
        <sz val="12"/>
        <color rgb="FF0068CE"/>
        <rFont val="Arial"/>
        <family val="2"/>
      </rPr>
      <t xml:space="preserve"> isolates in livestock animals from 2016 to 2020</t>
    </r>
  </si>
  <si>
    <t>Table 48.2</t>
  </si>
  <si>
    <r>
      <t xml:space="preserve">Total number and the percentage non-susceptible clinical </t>
    </r>
    <r>
      <rPr>
        <b/>
        <i/>
        <sz val="12"/>
        <color rgb="FF0068CE"/>
        <rFont val="Arial"/>
        <family val="2"/>
      </rPr>
      <t>E. coli</t>
    </r>
    <r>
      <rPr>
        <b/>
        <sz val="12"/>
        <color rgb="FF0068CE"/>
        <rFont val="Arial"/>
        <family val="2"/>
      </rPr>
      <t xml:space="preserve"> isolates in sick livestock animals from 2016 to 2020, SRUC</t>
    </r>
  </si>
  <si>
    <t>Tab 50 - Companion animal isolates</t>
  </si>
  <si>
    <r>
      <rPr>
        <b/>
        <i/>
        <sz val="14"/>
        <rFont val="Arial"/>
        <family val="2"/>
      </rPr>
      <t>E. coli</t>
    </r>
    <r>
      <rPr>
        <b/>
        <sz val="14"/>
        <rFont val="Arial"/>
        <family val="2"/>
      </rPr>
      <t xml:space="preserve"> in healthy livestock animals (abattoir) in Scotland -  2017 to 2020</t>
    </r>
  </si>
  <si>
    <t>Table 49.1</t>
  </si>
  <si>
    <t>Table 49.2</t>
  </si>
  <si>
    <t>Table 49.3</t>
  </si>
  <si>
    <t>Table 49.4</t>
  </si>
  <si>
    <r>
      <t xml:space="preserve">Total number of </t>
    </r>
    <r>
      <rPr>
        <b/>
        <i/>
        <sz val="12"/>
        <color rgb="FF0068CE"/>
        <rFont val="Arial"/>
        <family val="2"/>
      </rPr>
      <t>E. coli</t>
    </r>
    <r>
      <rPr>
        <b/>
        <sz val="12"/>
        <color rgb="FF0068CE"/>
        <rFont val="Arial"/>
        <family val="2"/>
      </rPr>
      <t xml:space="preserve"> isolates from healthy cattle, 2017 to 2020</t>
    </r>
  </si>
  <si>
    <r>
      <t>Total number of</t>
    </r>
    <r>
      <rPr>
        <b/>
        <i/>
        <sz val="12"/>
        <color rgb="FF0068CE"/>
        <rFont val="Arial"/>
        <family val="2"/>
      </rPr>
      <t xml:space="preserve"> E. coli </t>
    </r>
    <r>
      <rPr>
        <b/>
        <sz val="12"/>
        <color rgb="FF0068CE"/>
        <rFont val="Arial"/>
        <family val="2"/>
      </rPr>
      <t>isolates from healthy sheep, 2017 to 2020</t>
    </r>
  </si>
  <si>
    <r>
      <t xml:space="preserve">Total number of </t>
    </r>
    <r>
      <rPr>
        <b/>
        <i/>
        <sz val="12"/>
        <color rgb="FF0068CE"/>
        <rFont val="Arial"/>
        <family val="2"/>
      </rPr>
      <t>E. coli</t>
    </r>
    <r>
      <rPr>
        <b/>
        <sz val="12"/>
        <color rgb="FF0068CE"/>
        <rFont val="Arial"/>
        <family val="2"/>
      </rPr>
      <t xml:space="preserve"> isolates from healthy pigs, 2017 to 2020</t>
    </r>
  </si>
  <si>
    <r>
      <t xml:space="preserve">Total number of </t>
    </r>
    <r>
      <rPr>
        <b/>
        <i/>
        <sz val="12"/>
        <color rgb="FF0068CE"/>
        <rFont val="Arial"/>
        <family val="2"/>
      </rPr>
      <t xml:space="preserve">E. coli </t>
    </r>
    <r>
      <rPr>
        <b/>
        <sz val="12"/>
        <color rgb="FF0068CE"/>
        <rFont val="Arial"/>
        <family val="2"/>
      </rPr>
      <t>isolates from healthy poultry, 2017 to 2020</t>
    </r>
  </si>
  <si>
    <t>Table 49.5</t>
  </si>
  <si>
    <r>
      <t xml:space="preserve">Total number and the percentage non-susceptible of </t>
    </r>
    <r>
      <rPr>
        <b/>
        <i/>
        <sz val="12"/>
        <color rgb="FF0068CE"/>
        <rFont val="Arial"/>
        <family val="2"/>
      </rPr>
      <t>E. coli</t>
    </r>
    <r>
      <rPr>
        <b/>
        <sz val="12"/>
        <color rgb="FF0068CE"/>
        <rFont val="Arial"/>
        <family val="2"/>
      </rPr>
      <t xml:space="preserve"> isolates in healthy cattle, 2017 to 2020</t>
    </r>
  </si>
  <si>
    <t>Ertapenem</t>
  </si>
  <si>
    <t>Table 49.6</t>
  </si>
  <si>
    <r>
      <t>Total number and the percentage non-susceptible of</t>
    </r>
    <r>
      <rPr>
        <b/>
        <i/>
        <sz val="12"/>
        <color rgb="FF0068CE"/>
        <rFont val="Arial"/>
        <family val="2"/>
      </rPr>
      <t xml:space="preserve"> E. coli </t>
    </r>
    <r>
      <rPr>
        <b/>
        <sz val="12"/>
        <color rgb="FF0068CE"/>
        <rFont val="Arial"/>
        <family val="2"/>
      </rPr>
      <t>isolates in healthy sheep, 2017 to 2020</t>
    </r>
  </si>
  <si>
    <t>Table 49.7</t>
  </si>
  <si>
    <r>
      <t xml:space="preserve">Total number and the percentage non-susceptible of </t>
    </r>
    <r>
      <rPr>
        <b/>
        <i/>
        <sz val="12"/>
        <color rgb="FF0068CE"/>
        <rFont val="Arial"/>
        <family val="2"/>
      </rPr>
      <t>E. coli</t>
    </r>
    <r>
      <rPr>
        <b/>
        <sz val="12"/>
        <color rgb="FF0068CE"/>
        <rFont val="Arial"/>
        <family val="2"/>
      </rPr>
      <t xml:space="preserve"> isolates in healthy pigs, 2017 to 2020</t>
    </r>
  </si>
  <si>
    <t>Table 49.8</t>
  </si>
  <si>
    <r>
      <t xml:space="preserve">Total number and the percentage non-susceptible of </t>
    </r>
    <r>
      <rPr>
        <b/>
        <i/>
        <sz val="12"/>
        <color rgb="FF0068CE"/>
        <rFont val="Arial"/>
        <family val="2"/>
      </rPr>
      <t>E. coli</t>
    </r>
    <r>
      <rPr>
        <b/>
        <sz val="12"/>
        <color rgb="FF0068CE"/>
        <rFont val="Arial"/>
        <family val="2"/>
      </rPr>
      <t xml:space="preserve"> isolates in healthy poultry, 2017 to 2020</t>
    </r>
  </si>
  <si>
    <t>Table 49.9</t>
  </si>
  <si>
    <r>
      <t xml:space="preserve">Total number and the percentage multi-drug resistant (MDR) </t>
    </r>
    <r>
      <rPr>
        <b/>
        <i/>
        <sz val="12"/>
        <color rgb="FF0068CE"/>
        <rFont val="Arial"/>
        <family val="2"/>
      </rPr>
      <t>E. coli</t>
    </r>
    <r>
      <rPr>
        <b/>
        <sz val="12"/>
        <color rgb="FF0068CE"/>
        <rFont val="Arial"/>
        <family val="2"/>
      </rPr>
      <t xml:space="preserve"> isolates in healthy livestock, 2019 to 2020</t>
    </r>
  </si>
  <si>
    <t>Animal</t>
  </si>
  <si>
    <t>MDR</t>
  </si>
  <si>
    <t>95% CI lower</t>
  </si>
  <si>
    <t>95% CI upper</t>
  </si>
  <si>
    <t>Cattle</t>
  </si>
  <si>
    <t>Pigs</t>
  </si>
  <si>
    <t>Poultry</t>
  </si>
  <si>
    <t>Sheep</t>
  </si>
  <si>
    <r>
      <t xml:space="preserve">Tab 51 - Companion animal AMR </t>
    </r>
    <r>
      <rPr>
        <i/>
        <u/>
        <sz val="12"/>
        <color rgb="FF0391BF"/>
        <rFont val="Arial"/>
        <family val="2"/>
      </rPr>
      <t>E. coli</t>
    </r>
  </si>
  <si>
    <t>Bacterial isolates in companion animals in Scotland (2016 - 2020)</t>
  </si>
  <si>
    <t>Table 50.1</t>
  </si>
  <si>
    <t>Total number and the percentage of bacterial isolates in companion animals from 2016 to 2020</t>
  </si>
  <si>
    <t>Staphylococcus pseudintermedius</t>
  </si>
  <si>
    <t>Enterococcus faecalis</t>
  </si>
  <si>
    <t>Staphylococcus schleiferi</t>
  </si>
  <si>
    <t>Staphylococcus aureus</t>
  </si>
  <si>
    <t>Staphylococcus spp.</t>
  </si>
  <si>
    <t>Pasteurella multocida</t>
  </si>
  <si>
    <t>Streptococcus canis</t>
  </si>
  <si>
    <t>Enterococcus spp.</t>
  </si>
  <si>
    <t>Staphylococcus felis</t>
  </si>
  <si>
    <t>Other bacterial species (&lt;1%)</t>
  </si>
  <si>
    <t>Table 50.2</t>
  </si>
  <si>
    <t>Total number and the percentage of bacterial isolates in cats and dogs, 2019 to 2020</t>
  </si>
  <si>
    <r>
      <t xml:space="preserve">Tab 52 - Companion animal AMR </t>
    </r>
    <r>
      <rPr>
        <i/>
        <u/>
        <sz val="12"/>
        <color rgb="FF0391BF"/>
        <rFont val="Arial"/>
        <family val="2"/>
      </rPr>
      <t>Staphylococcus</t>
    </r>
  </si>
  <si>
    <r>
      <rPr>
        <b/>
        <i/>
        <sz val="14"/>
        <rFont val="Arial"/>
        <family val="2"/>
      </rPr>
      <t>E. coli</t>
    </r>
    <r>
      <rPr>
        <b/>
        <sz val="14"/>
        <rFont val="Arial"/>
        <family val="2"/>
      </rPr>
      <t xml:space="preserve"> isolates in companion animals in Scotland - 2019 to 2020</t>
    </r>
  </si>
  <si>
    <t>Table 51.1</t>
  </si>
  <si>
    <r>
      <t xml:space="preserve">Total number of </t>
    </r>
    <r>
      <rPr>
        <b/>
        <i/>
        <sz val="12"/>
        <color rgb="FF0068CE"/>
        <rFont val="Arial"/>
        <family val="2"/>
      </rPr>
      <t>E. coli</t>
    </r>
    <r>
      <rPr>
        <b/>
        <sz val="12"/>
        <color rgb="FF0068CE"/>
        <rFont val="Arial"/>
        <family val="2"/>
      </rPr>
      <t xml:space="preserve"> in companion animals (2019 - 2020)</t>
    </r>
  </si>
  <si>
    <t>Table 51.2</t>
  </si>
  <si>
    <r>
      <t xml:space="preserve">Total number and the percentage non-susceptible of </t>
    </r>
    <r>
      <rPr>
        <b/>
        <i/>
        <sz val="12"/>
        <color rgb="FF0068CE"/>
        <rFont val="Arial"/>
        <family val="2"/>
      </rPr>
      <t>E. coli</t>
    </r>
    <r>
      <rPr>
        <b/>
        <sz val="12"/>
        <color rgb="FF0068CE"/>
        <rFont val="Arial"/>
        <family val="2"/>
      </rPr>
      <t xml:space="preserve"> in companion animals from 2019 to 2020</t>
    </r>
  </si>
  <si>
    <t>%ns</t>
  </si>
  <si>
    <t>Beta-lactams</t>
  </si>
  <si>
    <t>Extended spectrum penicillins</t>
  </si>
  <si>
    <t>Polymyxins</t>
  </si>
  <si>
    <t>Potentiated sulphonamides</t>
  </si>
  <si>
    <t>3rd/4th/5th generation cephalosporins</t>
  </si>
  <si>
    <r>
      <t xml:space="preserve">Various </t>
    </r>
    <r>
      <rPr>
        <b/>
        <i/>
        <sz val="14"/>
        <rFont val="Arial"/>
        <family val="2"/>
      </rPr>
      <t>Staphylococcus</t>
    </r>
    <r>
      <rPr>
        <b/>
        <sz val="14"/>
        <rFont val="Arial"/>
        <family val="2"/>
      </rPr>
      <t xml:space="preserve"> isolates in companion animals in Scotland - 2016 to 2020</t>
    </r>
  </si>
  <si>
    <t>Table 52.1</t>
  </si>
  <si>
    <t>Table 52.2</t>
  </si>
  <si>
    <t>Table 52.3</t>
  </si>
  <si>
    <r>
      <t xml:space="preserve">Total number of </t>
    </r>
    <r>
      <rPr>
        <b/>
        <i/>
        <sz val="12"/>
        <color rgb="FF0072CE"/>
        <rFont val="Arial"/>
        <family val="2"/>
      </rPr>
      <t>S. pseudintermedius</t>
    </r>
    <r>
      <rPr>
        <b/>
        <sz val="12"/>
        <color rgb="FF0072CE"/>
        <rFont val="Arial"/>
        <family val="2"/>
      </rPr>
      <t xml:space="preserve"> in companion animals (2019 - 2020)</t>
    </r>
  </si>
  <si>
    <r>
      <t xml:space="preserve">Total number of </t>
    </r>
    <r>
      <rPr>
        <b/>
        <i/>
        <sz val="12"/>
        <color rgb="FF0068CE"/>
        <rFont val="Arial"/>
        <family val="2"/>
      </rPr>
      <t xml:space="preserve">S. aureus </t>
    </r>
    <r>
      <rPr>
        <b/>
        <sz val="12"/>
        <color rgb="FF0068CE"/>
        <rFont val="Arial"/>
        <family val="2"/>
      </rPr>
      <t>in companion animals (2019 - 2020)</t>
    </r>
  </si>
  <si>
    <r>
      <t xml:space="preserve">Total number of </t>
    </r>
    <r>
      <rPr>
        <b/>
        <i/>
        <sz val="12"/>
        <color rgb="FF0068CE"/>
        <rFont val="Arial"/>
        <family val="2"/>
      </rPr>
      <t>S. schleiferi</t>
    </r>
    <r>
      <rPr>
        <b/>
        <sz val="12"/>
        <color rgb="FF0068CE"/>
        <rFont val="Arial"/>
        <family val="2"/>
      </rPr>
      <t xml:space="preserve"> in companion animals (2019 - 2020)</t>
    </r>
  </si>
  <si>
    <t>Table 52.4</t>
  </si>
  <si>
    <r>
      <t xml:space="preserve">Total number and the percentage non-susceptible of </t>
    </r>
    <r>
      <rPr>
        <b/>
        <i/>
        <sz val="12"/>
        <color rgb="FF0068CE"/>
        <rFont val="Arial"/>
        <family val="2"/>
      </rPr>
      <t>S. pseudintermedius</t>
    </r>
    <r>
      <rPr>
        <b/>
        <sz val="12"/>
        <color rgb="FF0068CE"/>
        <rFont val="Arial"/>
        <family val="2"/>
      </rPr>
      <t xml:space="preserve"> in companion animals from 2019 to 2020</t>
    </r>
  </si>
  <si>
    <t>Table 52.5</t>
  </si>
  <si>
    <r>
      <t xml:space="preserve">Total number and the percentage non-susceptible of </t>
    </r>
    <r>
      <rPr>
        <b/>
        <i/>
        <sz val="12"/>
        <color rgb="FF0068CE"/>
        <rFont val="Arial"/>
        <family val="2"/>
      </rPr>
      <t>S. aureus</t>
    </r>
    <r>
      <rPr>
        <b/>
        <sz val="12"/>
        <color rgb="FF0068CE"/>
        <rFont val="Arial"/>
        <family val="2"/>
      </rPr>
      <t xml:space="preserve"> in companion animals from 2019 to 2020</t>
    </r>
  </si>
  <si>
    <t>Table 52.6</t>
  </si>
  <si>
    <r>
      <t xml:space="preserve">Total number and the percentage non-susceptible of </t>
    </r>
    <r>
      <rPr>
        <b/>
        <i/>
        <sz val="12"/>
        <color rgb="FF0068CE"/>
        <rFont val="Arial"/>
        <family val="2"/>
      </rPr>
      <t>S. schleiferi</t>
    </r>
    <r>
      <rPr>
        <b/>
        <sz val="12"/>
        <color rgb="FF0068CE"/>
        <rFont val="Arial"/>
        <family val="2"/>
      </rPr>
      <t xml:space="preserve"> in companion animals from 2019 to 2020</t>
    </r>
  </si>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</sst>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43" formatCode="_-* #,##0.00_-;\-* #,##0.00_-;_-* &quot;-&quot;??_-;_-@_-"/>
    <numFmt numFmtId="164" formatCode="#,###"/>
    <numFmt numFmtId="165" formatCode="0.0"/>
    <numFmt numFmtId="166" formatCode="0.0%"/>
    <numFmt numFmtId="167" formatCode="0.0;\-0.0;\-;__"/>
    <numFmt numFmtId="168" formatCode="0.00;\-0.00;\-;__"/>
    <numFmt numFmtId="169" formatCode="_-* #,##0.0_-;\-* #,##0.0_-;_-* &quot;-&quot;??_-;_-@_-"/>
    <numFmt numFmtId="170" formatCode="#,##0.0;\-#,##0.0;\-"/>
    <numFmt numFmtId="171" formatCode="_-* #,##0_-;\-* #,##0_-;_-* &quot;-&quot;??_-;_-@_-"/>
    <numFmt numFmtId="172" formatCode="#,##0.00;\-#,##0.00;\-"/>
    <numFmt numFmtId="173" formatCode="0.0%;0.0%;\-;\-"/>
    <numFmt numFmtId="174" formatCode="#,##0.0%"/>
    <numFmt numFmtId="175" formatCode="0.0%;0.0%;\-"/>
    <numFmt numFmtId="176" formatCode="#,##0.0"/>
    <numFmt numFmtId="177" formatCode="0.00;\-0.00;\-"/>
    <numFmt numFmtId="178" formatCode="#,##0.00_ ;\-#,##0.00\ "/>
  </numFmts>
  <fonts count="101"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rgb="FF9C0006"/>
      <name val="Calibri"/>
      <family val="2"/>
      <scheme val="minor"/>
    </font>
    <font>
      <sz val="10"/>
      <name val="Arial"/>
      <family val="2"/>
    </font>
    <font>
      <b/>
      <sz val="10"/>
      <name val="Arial"/>
      <family val="2"/>
    </font>
    <font>
      <u/>
      <sz val="10"/>
      <color indexed="12"/>
      <name val="Arial"/>
      <family val="2"/>
    </font>
    <font>
      <b/>
      <sz val="14"/>
      <color rgb="FF00B050"/>
      <name val="Arial"/>
      <family val="2"/>
    </font>
    <font>
      <sz val="11"/>
      <color rgb="FF000000"/>
      <name val="Arial"/>
      <family val="2"/>
    </font>
    <font>
      <sz val="10"/>
      <color theme="1"/>
      <name val="Arial"/>
      <family val="2"/>
    </font>
    <font>
      <sz val="10"/>
      <color rgb="FF000000"/>
      <name val="Arial"/>
      <family val="2"/>
    </font>
    <font>
      <b/>
      <sz val="14"/>
      <color rgb="FF000000"/>
      <name val="Arial"/>
      <family val="2"/>
    </font>
    <font>
      <b/>
      <sz val="12"/>
      <color rgb="FF000000"/>
      <name val="Arial"/>
      <family val="2"/>
    </font>
    <font>
      <b/>
      <sz val="12"/>
      <color rgb="FF00A15F"/>
      <name val="Arial"/>
      <family val="2"/>
    </font>
    <font>
      <b/>
      <i/>
      <sz val="14"/>
      <color rgb="FF000000"/>
      <name val="Arial"/>
      <family val="2"/>
    </font>
    <font>
      <b/>
      <i/>
      <sz val="14"/>
      <name val="Arial"/>
      <family val="2"/>
    </font>
    <font>
      <b/>
      <sz val="14"/>
      <name val="Arial"/>
      <family val="2"/>
    </font>
    <font>
      <sz val="11"/>
      <color theme="0"/>
      <name val="Calibri"/>
      <family val="2"/>
      <scheme val="minor"/>
    </font>
    <font>
      <b/>
      <sz val="12"/>
      <name val="Arial"/>
      <family val="2"/>
    </font>
    <font>
      <sz val="10"/>
      <name val="Arial"/>
      <family val="2"/>
    </font>
    <font>
      <b/>
      <sz val="12"/>
      <color rgb="FF7030A0"/>
      <name val="Arial"/>
      <family val="2"/>
    </font>
    <font>
      <sz val="12"/>
      <name val="Arial"/>
      <family val="2"/>
    </font>
    <font>
      <b/>
      <sz val="12"/>
      <color indexed="47"/>
      <name val="Arial"/>
      <family val="2"/>
    </font>
    <font>
      <b/>
      <sz val="14"/>
      <color indexed="47"/>
      <name val="Arial"/>
      <family val="2"/>
    </font>
    <font>
      <b/>
      <sz val="12"/>
      <color rgb="FF002060"/>
      <name val="Arial"/>
      <family val="2"/>
    </font>
    <font>
      <b/>
      <sz val="12"/>
      <color theme="4"/>
      <name val="Arial"/>
      <family val="2"/>
    </font>
    <font>
      <sz val="12"/>
      <color rgb="FFFF0000"/>
      <name val="Arial"/>
      <family val="2"/>
    </font>
    <font>
      <b/>
      <sz val="9"/>
      <color rgb="FF333333"/>
      <name val="Arial"/>
      <family val="2"/>
    </font>
    <font>
      <sz val="9"/>
      <color rgb="FF333333"/>
      <name val="Arial"/>
      <family val="2"/>
    </font>
    <font>
      <b/>
      <sz val="9"/>
      <color rgb="FF000000"/>
      <name val="Arial"/>
      <family val="2"/>
    </font>
    <font>
      <b/>
      <sz val="9"/>
      <name val="Arial"/>
      <family val="2"/>
    </font>
    <font>
      <b/>
      <sz val="12"/>
      <color rgb="FF00B050"/>
      <name val="Arial"/>
      <family val="2"/>
    </font>
    <font>
      <sz val="9"/>
      <name val="Arial"/>
      <family val="2"/>
    </font>
    <font>
      <b/>
      <sz val="12"/>
      <color rgb="FF00B0F0"/>
      <name val="Arial"/>
      <family val="2"/>
    </font>
    <font>
      <b/>
      <sz val="14"/>
      <color rgb="FFFF0000"/>
      <name val="Arial"/>
      <family val="2"/>
    </font>
    <font>
      <sz val="11"/>
      <color rgb="FF092869"/>
      <name val="Calibri"/>
      <family val="2"/>
      <scheme val="minor"/>
    </font>
    <font>
      <sz val="11"/>
      <color theme="1"/>
      <name val="Arial"/>
      <family val="2"/>
    </font>
    <font>
      <i/>
      <sz val="11"/>
      <color theme="1"/>
      <name val="Arial"/>
      <family val="2"/>
    </font>
    <font>
      <b/>
      <sz val="11"/>
      <color theme="1"/>
      <name val="Arial"/>
      <family val="2"/>
    </font>
    <font>
      <sz val="12"/>
      <color theme="1"/>
      <name val="Arial"/>
      <family val="2"/>
    </font>
    <font>
      <b/>
      <sz val="14"/>
      <color theme="4"/>
      <name val="Arial"/>
      <family val="2"/>
    </font>
    <font>
      <sz val="11"/>
      <color rgb="FF000000"/>
      <name val="Calibri"/>
      <family val="2"/>
      <scheme val="minor"/>
    </font>
    <font>
      <b/>
      <sz val="14"/>
      <color rgb="FF0072CE"/>
      <name val="Arial"/>
      <family val="2"/>
    </font>
    <font>
      <b/>
      <sz val="12"/>
      <color rgb="FF00A499"/>
      <name val="Arial"/>
      <family val="2"/>
    </font>
    <font>
      <b/>
      <sz val="12"/>
      <color rgb="FF0068CE"/>
      <name val="Arial"/>
      <family val="2"/>
    </font>
    <font>
      <b/>
      <i/>
      <sz val="12"/>
      <color rgb="FF0068CE"/>
      <name val="Arial"/>
      <family val="2"/>
    </font>
    <font>
      <u/>
      <sz val="12"/>
      <color rgb="FFFF0000"/>
      <name val="Arial"/>
      <family val="2"/>
    </font>
    <font>
      <b/>
      <u/>
      <sz val="12"/>
      <color theme="0"/>
      <name val="Arial"/>
      <family val="2"/>
    </font>
    <font>
      <i/>
      <sz val="12"/>
      <name val="Arial"/>
      <family val="2"/>
    </font>
    <font>
      <sz val="12"/>
      <color rgb="FF000000"/>
      <name val="Arial"/>
      <family val="2"/>
    </font>
    <font>
      <b/>
      <sz val="12"/>
      <color rgb="FFC00000"/>
      <name val="Arial"/>
      <family val="2"/>
    </font>
    <font>
      <u/>
      <sz val="12"/>
      <color theme="10"/>
      <name val="Arial"/>
      <family val="2"/>
    </font>
    <font>
      <u/>
      <sz val="12"/>
      <color rgb="FF0391BF"/>
      <name val="Arial"/>
      <family val="2"/>
    </font>
    <font>
      <i/>
      <u/>
      <sz val="12"/>
      <color rgb="FF0391BF"/>
      <name val="Arial"/>
      <family val="2"/>
    </font>
    <font>
      <u/>
      <sz val="12"/>
      <color theme="1" tint="0.59999389629810485"/>
      <name val="Arial"/>
      <family val="2"/>
    </font>
    <font>
      <sz val="12"/>
      <color theme="1" tint="0.39997558519241921"/>
      <name val="Arial"/>
      <family val="2"/>
    </font>
    <font>
      <u/>
      <sz val="12"/>
      <color theme="3"/>
      <name val="Arial"/>
      <family val="2"/>
    </font>
    <font>
      <b/>
      <i/>
      <sz val="12"/>
      <name val="Arial"/>
      <family val="2"/>
    </font>
    <font>
      <strike/>
      <sz val="12"/>
      <color rgb="FFFF0000"/>
      <name val="Arial"/>
      <family val="2"/>
    </font>
    <font>
      <b/>
      <sz val="12"/>
      <color theme="5"/>
      <name val="Arial"/>
      <family val="2"/>
    </font>
    <font>
      <sz val="12"/>
      <color theme="5"/>
      <name val="Arial"/>
      <family val="2"/>
    </font>
    <font>
      <b/>
      <sz val="12"/>
      <color rgb="FFFF0000"/>
      <name val="Arial"/>
      <family val="2"/>
    </font>
    <font>
      <strike/>
      <sz val="12"/>
      <color theme="7"/>
      <name val="Arial"/>
      <family val="2"/>
    </font>
    <font>
      <b/>
      <sz val="12"/>
      <color theme="1"/>
      <name val="Arial"/>
      <family val="2"/>
    </font>
    <font>
      <strike/>
      <sz val="12"/>
      <name val="Arial"/>
      <family val="2"/>
    </font>
    <font>
      <sz val="12"/>
      <color rgb="FF00B050"/>
      <name val="Arial"/>
      <family val="2"/>
    </font>
    <font>
      <b/>
      <u/>
      <sz val="12"/>
      <name val="Arial"/>
      <family val="2"/>
    </font>
    <font>
      <b/>
      <sz val="12"/>
      <color theme="7"/>
      <name val="Arial"/>
      <family val="2"/>
    </font>
    <font>
      <sz val="12"/>
      <color theme="7"/>
      <name val="Arial"/>
      <family val="2"/>
    </font>
    <font>
      <sz val="12"/>
      <color indexed="9"/>
      <name val="Arial"/>
      <family val="2"/>
    </font>
    <font>
      <sz val="12"/>
      <color indexed="8"/>
      <name val="Arial"/>
      <family val="2"/>
    </font>
    <font>
      <b/>
      <sz val="12"/>
      <color theme="0" tint="-0.499984740745262"/>
      <name val="Arial"/>
      <family val="2"/>
    </font>
    <font>
      <sz val="12"/>
      <color theme="0" tint="-0.499984740745262"/>
      <name val="Arial"/>
      <family val="2"/>
    </font>
    <font>
      <b/>
      <sz val="12"/>
      <color theme="3"/>
      <name val="Arial"/>
      <family val="2"/>
    </font>
    <font>
      <sz val="12"/>
      <color indexed="60"/>
      <name val="Arial"/>
      <family val="2"/>
    </font>
    <font>
      <b/>
      <sz val="12"/>
      <color theme="0"/>
      <name val="Arial"/>
      <family val="2"/>
    </font>
    <font>
      <sz val="12"/>
      <color theme="0"/>
      <name val="Arial"/>
      <family val="2"/>
    </font>
    <font>
      <sz val="12"/>
      <color rgb="FF333333"/>
      <name val="Arial"/>
      <family val="2"/>
    </font>
    <font>
      <i/>
      <sz val="12"/>
      <color rgb="FF000000"/>
      <name val="Arial"/>
      <family val="2"/>
    </font>
    <font>
      <b/>
      <i/>
      <sz val="12"/>
      <color rgb="FF000000"/>
      <name val="Arial"/>
      <family val="2"/>
    </font>
    <font>
      <sz val="12"/>
      <color rgb="FF00A499"/>
      <name val="Arial"/>
      <family val="2"/>
    </font>
    <font>
      <sz val="12"/>
      <color rgb="FF0000FF"/>
      <name val="Arial"/>
      <family val="2"/>
    </font>
    <font>
      <i/>
      <sz val="12"/>
      <color theme="1"/>
      <name val="Arial"/>
      <family val="2"/>
    </font>
    <font>
      <sz val="12"/>
      <color theme="3" tint="0.39997558519241921"/>
      <name val="Arial"/>
      <family val="2"/>
    </font>
    <font>
      <sz val="12"/>
      <color rgb="FF0068CE"/>
      <name val="Arial"/>
      <family val="2"/>
    </font>
    <font>
      <b/>
      <i/>
      <sz val="12"/>
      <color theme="1"/>
      <name val="Arial"/>
      <family val="2"/>
    </font>
    <font>
      <u/>
      <sz val="14"/>
      <color theme="0"/>
      <name val="Arial"/>
      <family val="2"/>
    </font>
    <font>
      <u/>
      <sz val="12"/>
      <color rgb="FF4D4D4D"/>
      <name val="Arial"/>
      <family val="2"/>
    </font>
    <font>
      <b/>
      <sz val="14"/>
      <color rgb="FF1F497D"/>
      <name val="Arial"/>
      <family val="2"/>
    </font>
    <font>
      <b/>
      <sz val="12"/>
      <color rgb="FF1F497D"/>
      <name val="Arial"/>
      <family val="2"/>
    </font>
    <font>
      <sz val="10"/>
      <color rgb="FF1F497D"/>
      <name val="Arial"/>
      <family val="2"/>
    </font>
    <font>
      <b/>
      <sz val="14"/>
      <color rgb="FF58792D"/>
      <name val="Arial"/>
      <family val="2"/>
    </font>
    <font>
      <b/>
      <sz val="12"/>
      <color rgb="FF58792D"/>
      <name val="Arial"/>
      <family val="2"/>
    </font>
    <font>
      <b/>
      <i/>
      <sz val="12"/>
      <color rgb="FF58792D"/>
      <name val="Arial"/>
      <family val="2"/>
    </font>
    <font>
      <b/>
      <sz val="12"/>
      <color rgb="FF0072CE"/>
      <name val="Arial"/>
      <family val="2"/>
    </font>
    <font>
      <b/>
      <i/>
      <sz val="12"/>
      <color rgb="FF0072CE"/>
      <name val="Arial"/>
      <family val="2"/>
    </font>
    <font>
      <u/>
      <sz val="11"/>
      <color rgb="FF0391BF"/>
      <name val="Arial"/>
      <family val="2"/>
    </font>
    <font>
      <b/>
      <u/>
      <sz val="12"/>
      <color rgb="FF0072CE"/>
      <name val="Arial"/>
      <family val="2"/>
    </font>
  </fonts>
  <fills count="15">
    <fill>
      <patternFill patternType="none"/>
    </fill>
    <fill>
      <patternFill patternType="gray125"/>
    </fill>
    <fill>
      <patternFill patternType="solid">
        <fgColor rgb="FFFFC7CE"/>
      </patternFill>
    </fill>
    <fill>
      <patternFill patternType="solid">
        <fgColor theme="0"/>
        <bgColor indexed="64"/>
      </patternFill>
    </fill>
    <fill>
      <patternFill patternType="solid">
        <fgColor indexed="9"/>
        <bgColor indexed="64"/>
      </patternFill>
    </fill>
    <fill>
      <patternFill patternType="solid">
        <fgColor theme="0"/>
        <bgColor theme="4" tint="0.79998168889431442"/>
      </patternFill>
    </fill>
    <fill>
      <patternFill patternType="solid">
        <fgColor theme="0"/>
        <bgColor indexed="9"/>
      </patternFill>
    </fill>
    <fill>
      <patternFill patternType="solid">
        <fgColor theme="0"/>
        <bgColor rgb="FFFFFFFF"/>
      </patternFill>
    </fill>
    <fill>
      <patternFill patternType="solid">
        <fgColor rgb="FF002060"/>
        <bgColor indexed="64"/>
      </patternFill>
    </fill>
    <fill>
      <patternFill patternType="solid">
        <fgColor rgb="FFFCFDFD"/>
        <bgColor rgb="FFFFFFFF"/>
      </patternFill>
    </fill>
    <fill>
      <patternFill patternType="solid">
        <fgColor rgb="FFFFFFFF"/>
        <bgColor rgb="FF000000"/>
      </patternFill>
    </fill>
    <fill>
      <patternFill patternType="solid">
        <fgColor theme="0"/>
        <bgColor rgb="FF000000"/>
      </patternFill>
    </fill>
    <fill>
      <patternFill patternType="solid">
        <fgColor theme="3"/>
        <bgColor indexed="64"/>
      </patternFill>
    </fill>
    <fill>
      <patternFill patternType="solid">
        <fgColor rgb="FF58792D"/>
        <bgColor indexed="64"/>
      </patternFill>
    </fill>
    <fill>
      <patternFill patternType="solid">
        <fgColor rgb="FF0072CE"/>
        <bgColor indexed="64"/>
      </patternFill>
    </fill>
  </fills>
  <borders count="38">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auto="1"/>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22"/>
      </left>
      <right/>
      <top/>
      <bottom/>
      <diagonal/>
    </border>
    <border>
      <left style="thin">
        <color auto="1"/>
      </left>
      <right/>
      <top/>
      <bottom/>
      <diagonal/>
    </border>
    <border>
      <left style="thin">
        <color auto="1"/>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43">
    <xf numFmtId="0" fontId="0" fillId="0" borderId="0"/>
    <xf numFmtId="0" fontId="5" fillId="0" borderId="0" applyNumberFormat="0" applyFill="0" applyBorder="0" applyAlignment="0" applyProtection="0"/>
    <xf numFmtId="0" fontId="6" fillId="2" borderId="0" applyNumberFormat="0" applyBorder="0" applyAlignment="0" applyProtection="0"/>
    <xf numFmtId="0" fontId="7" fillId="0" borderId="0"/>
    <xf numFmtId="0" fontId="9" fillId="0" borderId="0" applyNumberFormat="0" applyFill="0" applyBorder="0" applyAlignment="0" applyProtection="0">
      <alignment vertical="top"/>
      <protection locked="0"/>
    </xf>
    <xf numFmtId="0" fontId="7" fillId="0" borderId="0"/>
    <xf numFmtId="0" fontId="9" fillId="0" borderId="0" applyNumberFormat="0" applyFill="0" applyBorder="0" applyAlignment="0" applyProtection="0">
      <alignment vertical="top"/>
      <protection locked="0"/>
    </xf>
    <xf numFmtId="0" fontId="7" fillId="0" borderId="0"/>
    <xf numFmtId="9" fontId="4" fillId="0" borderId="0" applyFont="0" applyFill="0" applyBorder="0" applyAlignment="0" applyProtection="0"/>
    <xf numFmtId="0" fontId="4" fillId="0" borderId="0"/>
    <xf numFmtId="0" fontId="4" fillId="0" borderId="0"/>
    <xf numFmtId="0" fontId="22" fillId="0" borderId="0"/>
    <xf numFmtId="9" fontId="7" fillId="0" borderId="0" applyFont="0" applyFill="0" applyBorder="0" applyAlignment="0" applyProtection="0"/>
    <xf numFmtId="0" fontId="3" fillId="0" borderId="0"/>
    <xf numFmtId="43" fontId="7" fillId="0" borderId="0" applyFont="0" applyFill="0" applyBorder="0" applyAlignment="0" applyProtection="0"/>
    <xf numFmtId="0" fontId="3" fillId="0" borderId="0"/>
    <xf numFmtId="0" fontId="7" fillId="0" borderId="0"/>
    <xf numFmtId="0" fontId="13" fillId="0" borderId="0"/>
    <xf numFmtId="0" fontId="3" fillId="0" borderId="0"/>
    <xf numFmtId="9" fontId="7" fillId="0" borderId="0" applyFont="0" applyFill="0" applyBorder="0" applyAlignment="0" applyProtection="0"/>
    <xf numFmtId="0" fontId="7" fillId="0" borderId="0"/>
    <xf numFmtId="0" fontId="3" fillId="0" borderId="0"/>
    <xf numFmtId="9" fontId="3" fillId="0" borderId="0" applyFont="0" applyFill="0" applyBorder="0" applyAlignment="0" applyProtection="0"/>
    <xf numFmtId="0" fontId="3" fillId="0" borderId="0"/>
    <xf numFmtId="9" fontId="7" fillId="0" borderId="0" applyFont="0" applyFill="0" applyBorder="0" applyAlignment="0" applyProtection="0"/>
    <xf numFmtId="0" fontId="38"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7" fillId="0" borderId="0"/>
    <xf numFmtId="9" fontId="2"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44" fillId="0" borderId="0" applyFont="0" applyFill="0" applyBorder="0" applyAlignment="0" applyProtection="0"/>
    <xf numFmtId="9" fontId="44" fillId="0" borderId="0" applyFont="0" applyFill="0" applyBorder="0" applyAlignment="0" applyProtection="0"/>
  </cellStyleXfs>
  <cellXfs count="977">
    <xf numFmtId="0" fontId="0" fillId="0" borderId="0" xfId="0"/>
    <xf numFmtId="0" fontId="7" fillId="4" borderId="0" xfId="5" applyFill="1"/>
    <xf numFmtId="0" fontId="0" fillId="0" borderId="0" xfId="0" applyAlignment="1">
      <alignment horizontal="left"/>
    </xf>
    <xf numFmtId="0" fontId="0" fillId="0" borderId="0" xfId="0" applyAlignment="1">
      <alignment horizontal="right"/>
    </xf>
    <xf numFmtId="0" fontId="8" fillId="4" borderId="0" xfId="7" applyFont="1" applyFill="1" applyAlignment="1">
      <alignment vertical="center"/>
    </xf>
    <xf numFmtId="0" fontId="7" fillId="4" borderId="0" xfId="7" applyFill="1" applyAlignment="1">
      <alignment horizontal="center"/>
    </xf>
    <xf numFmtId="0" fontId="10" fillId="3" borderId="0" xfId="7" applyFont="1" applyFill="1" applyAlignment="1" applyProtection="1">
      <alignment horizontal="right" vertical="center"/>
      <protection hidden="1"/>
    </xf>
    <xf numFmtId="0" fontId="7" fillId="4" borderId="0" xfId="7" applyFill="1"/>
    <xf numFmtId="0" fontId="11" fillId="0" borderId="0" xfId="0" applyFont="1"/>
    <xf numFmtId="0" fontId="13" fillId="0" borderId="0" xfId="0" applyFont="1"/>
    <xf numFmtId="0" fontId="15" fillId="0" borderId="0" xfId="0" applyFont="1"/>
    <xf numFmtId="0" fontId="7" fillId="3" borderId="0" xfId="3" applyFill="1"/>
    <xf numFmtId="0" fontId="7" fillId="3" borderId="0" xfId="3" applyFill="1" applyAlignment="1">
      <alignment vertical="top"/>
    </xf>
    <xf numFmtId="0" fontId="21" fillId="3" borderId="0" xfId="3" applyFont="1" applyFill="1" applyProtection="1">
      <protection hidden="1"/>
    </xf>
    <xf numFmtId="0" fontId="21" fillId="3" borderId="0" xfId="3" applyFont="1" applyFill="1"/>
    <xf numFmtId="0" fontId="7" fillId="3" borderId="0" xfId="11" applyFont="1" applyFill="1"/>
    <xf numFmtId="0" fontId="22" fillId="4" borderId="0" xfId="11" applyFill="1"/>
    <xf numFmtId="1" fontId="23" fillId="4" borderId="0" xfId="11" applyNumberFormat="1" applyFont="1" applyFill="1"/>
    <xf numFmtId="0" fontId="21" fillId="4" borderId="0" xfId="11" applyFont="1" applyFill="1"/>
    <xf numFmtId="0" fontId="19" fillId="4" borderId="0" xfId="11" applyFont="1" applyFill="1"/>
    <xf numFmtId="1" fontId="19" fillId="4" borderId="0" xfId="11" applyNumberFormat="1" applyFont="1" applyFill="1"/>
    <xf numFmtId="0" fontId="7" fillId="4" borderId="0" xfId="11" applyFont="1" applyFill="1"/>
    <xf numFmtId="0" fontId="24" fillId="4" borderId="0" xfId="11" applyFont="1" applyFill="1"/>
    <xf numFmtId="1" fontId="21" fillId="4" borderId="0" xfId="11" applyNumberFormat="1" applyFont="1" applyFill="1"/>
    <xf numFmtId="1" fontId="25" fillId="4" borderId="0" xfId="11" applyNumberFormat="1" applyFont="1" applyFill="1"/>
    <xf numFmtId="1" fontId="27" fillId="4" borderId="0" xfId="11" applyNumberFormat="1" applyFont="1" applyFill="1"/>
    <xf numFmtId="0" fontId="8" fillId="4" borderId="0" xfId="11" applyFont="1" applyFill="1"/>
    <xf numFmtId="0" fontId="22" fillId="3" borderId="0" xfId="11" applyFill="1"/>
    <xf numFmtId="1" fontId="28" fillId="4" borderId="0" xfId="11" applyNumberFormat="1" applyFont="1" applyFill="1"/>
    <xf numFmtId="2" fontId="7" fillId="3" borderId="0" xfId="11" applyNumberFormat="1" applyFont="1" applyFill="1"/>
    <xf numFmtId="0" fontId="24" fillId="3" borderId="0" xfId="11" applyFont="1" applyFill="1"/>
    <xf numFmtId="0" fontId="19" fillId="3" borderId="0" xfId="11" applyFont="1" applyFill="1"/>
    <xf numFmtId="1" fontId="21" fillId="3" borderId="0" xfId="11" applyNumberFormat="1" applyFont="1" applyFill="1"/>
    <xf numFmtId="1" fontId="19" fillId="3" borderId="0" xfId="11" applyNumberFormat="1" applyFont="1" applyFill="1"/>
    <xf numFmtId="2" fontId="7" fillId="4" borderId="0" xfId="11" applyNumberFormat="1" applyFont="1" applyFill="1"/>
    <xf numFmtId="1" fontId="27" fillId="3" borderId="0" xfId="11" applyNumberFormat="1" applyFont="1" applyFill="1"/>
    <xf numFmtId="0" fontId="29" fillId="4" borderId="0" xfId="11" applyFont="1" applyFill="1"/>
    <xf numFmtId="1" fontId="24" fillId="4" borderId="0" xfId="11" applyNumberFormat="1" applyFont="1" applyFill="1"/>
    <xf numFmtId="1" fontId="26" fillId="4" borderId="0" xfId="11" applyNumberFormat="1" applyFont="1" applyFill="1"/>
    <xf numFmtId="2" fontId="22" fillId="4" borderId="0" xfId="11" applyNumberFormat="1" applyFill="1"/>
    <xf numFmtId="0" fontId="29" fillId="3" borderId="0" xfId="11" applyFont="1" applyFill="1"/>
    <xf numFmtId="1" fontId="24" fillId="3" borderId="0" xfId="11" applyNumberFormat="1" applyFont="1" applyFill="1"/>
    <xf numFmtId="0" fontId="13" fillId="3" borderId="0" xfId="17" applyFill="1"/>
    <xf numFmtId="0" fontId="31" fillId="7" borderId="0" xfId="17" applyFont="1" applyFill="1" applyAlignment="1">
      <alignment horizontal="left"/>
    </xf>
    <xf numFmtId="49" fontId="32" fillId="7" borderId="15" xfId="17" applyNumberFormat="1" applyFont="1" applyFill="1" applyBorder="1" applyAlignment="1">
      <alignment horizontal="left"/>
    </xf>
    <xf numFmtId="0" fontId="31" fillId="7" borderId="3" xfId="17" applyFont="1" applyFill="1" applyBorder="1" applyAlignment="1">
      <alignment horizontal="right"/>
    </xf>
    <xf numFmtId="0" fontId="31" fillId="7" borderId="0" xfId="17" applyFont="1" applyFill="1" applyAlignment="1">
      <alignment horizontal="right"/>
    </xf>
    <xf numFmtId="0" fontId="32" fillId="7" borderId="3" xfId="17" applyFont="1" applyFill="1" applyBorder="1" applyAlignment="1">
      <alignment horizontal="right"/>
    </xf>
    <xf numFmtId="0" fontId="32" fillId="7" borderId="0" xfId="17" applyFont="1" applyFill="1" applyAlignment="1">
      <alignment horizontal="right"/>
    </xf>
    <xf numFmtId="49" fontId="33" fillId="3" borderId="3" xfId="17" applyNumberFormat="1" applyFont="1" applyFill="1" applyBorder="1" applyAlignment="1">
      <alignment horizontal="left" wrapText="1"/>
    </xf>
    <xf numFmtId="49" fontId="33" fillId="3" borderId="0" xfId="17" applyNumberFormat="1" applyFont="1" applyFill="1" applyAlignment="1">
      <alignment horizontal="left" wrapText="1"/>
    </xf>
    <xf numFmtId="0" fontId="31" fillId="3" borderId="12" xfId="17" applyFont="1" applyFill="1" applyBorder="1" applyAlignment="1">
      <alignment horizontal="left"/>
    </xf>
    <xf numFmtId="0" fontId="33" fillId="3" borderId="5" xfId="17" applyFont="1" applyFill="1" applyBorder="1" applyAlignment="1">
      <alignment horizontal="left"/>
    </xf>
    <xf numFmtId="0" fontId="33" fillId="3" borderId="4" xfId="17" applyFont="1" applyFill="1" applyBorder="1" applyAlignment="1">
      <alignment horizontal="left"/>
    </xf>
    <xf numFmtId="0" fontId="35" fillId="3" borderId="6" xfId="17" applyFont="1" applyFill="1" applyBorder="1" applyAlignment="1">
      <alignment horizontal="left"/>
    </xf>
    <xf numFmtId="0" fontId="20" fillId="3" borderId="0" xfId="18" applyFont="1" applyFill="1"/>
    <xf numFmtId="0" fontId="3" fillId="3" borderId="0" xfId="18" applyFill="1"/>
    <xf numFmtId="1" fontId="28" fillId="3" borderId="0" xfId="5" applyNumberFormat="1" applyFont="1" applyFill="1" applyAlignment="1">
      <alignment vertical="top" wrapText="1"/>
    </xf>
    <xf numFmtId="0" fontId="37" fillId="3" borderId="0" xfId="11" applyFont="1" applyFill="1"/>
    <xf numFmtId="0" fontId="21" fillId="3" borderId="0" xfId="11" applyFont="1" applyFill="1"/>
    <xf numFmtId="1" fontId="36" fillId="3" borderId="0" xfId="11" applyNumberFormat="1" applyFont="1" applyFill="1"/>
    <xf numFmtId="0" fontId="37" fillId="4" borderId="0" xfId="11" applyFont="1" applyFill="1"/>
    <xf numFmtId="0" fontId="39" fillId="0" borderId="0" xfId="27" applyFont="1"/>
    <xf numFmtId="166" fontId="12" fillId="0" borderId="0" xfId="27" applyNumberFormat="1" applyFont="1"/>
    <xf numFmtId="0" fontId="21" fillId="0" borderId="0" xfId="7" applyFont="1" applyAlignment="1">
      <alignment horizontal="left"/>
    </xf>
    <xf numFmtId="0" fontId="21" fillId="0" borderId="0" xfId="7" applyFont="1"/>
    <xf numFmtId="1" fontId="19" fillId="4" borderId="0" xfId="5" applyNumberFormat="1" applyFont="1" applyFill="1"/>
    <xf numFmtId="1" fontId="7" fillId="0" borderId="0" xfId="27" applyNumberFormat="1" applyFont="1" applyAlignment="1">
      <alignment horizontal="left"/>
    </xf>
    <xf numFmtId="1" fontId="12" fillId="0" borderId="0" xfId="27" applyNumberFormat="1" applyFont="1" applyAlignment="1">
      <alignment horizontal="left"/>
    </xf>
    <xf numFmtId="166" fontId="21" fillId="0" borderId="0" xfId="7" applyNumberFormat="1" applyFont="1" applyAlignment="1">
      <alignment horizontal="left"/>
    </xf>
    <xf numFmtId="0" fontId="40" fillId="0" borderId="0" xfId="27" applyFont="1"/>
    <xf numFmtId="166" fontId="39" fillId="0" borderId="0" xfId="27" applyNumberFormat="1" applyFont="1"/>
    <xf numFmtId="0" fontId="12" fillId="0" borderId="0" xfId="27" applyFont="1"/>
    <xf numFmtId="0" fontId="39" fillId="3" borderId="0" xfId="27" applyFont="1" applyFill="1"/>
    <xf numFmtId="0" fontId="21" fillId="3" borderId="0" xfId="7" applyFont="1" applyFill="1" applyAlignment="1">
      <alignment horizontal="left"/>
    </xf>
    <xf numFmtId="0" fontId="21" fillId="3" borderId="0" xfId="7" applyFont="1" applyFill="1"/>
    <xf numFmtId="0" fontId="19" fillId="3" borderId="0" xfId="5" applyFont="1" applyFill="1"/>
    <xf numFmtId="0" fontId="21" fillId="3" borderId="0" xfId="26" applyFont="1" applyFill="1"/>
    <xf numFmtId="166" fontId="12" fillId="3" borderId="0" xfId="27" applyNumberFormat="1" applyFont="1" applyFill="1"/>
    <xf numFmtId="0" fontId="12" fillId="3" borderId="0" xfId="27" applyFont="1" applyFill="1"/>
    <xf numFmtId="166" fontId="39" fillId="3" borderId="0" xfId="27" applyNumberFormat="1" applyFont="1" applyFill="1"/>
    <xf numFmtId="0" fontId="19" fillId="4" borderId="0" xfId="5" applyFont="1" applyFill="1"/>
    <xf numFmtId="0" fontId="39" fillId="0" borderId="0" xfId="27" applyFont="1" applyAlignment="1">
      <alignment horizontal="center" vertical="center"/>
    </xf>
    <xf numFmtId="0" fontId="2" fillId="0" borderId="0" xfId="27"/>
    <xf numFmtId="166" fontId="2" fillId="0" borderId="0" xfId="27" applyNumberFormat="1"/>
    <xf numFmtId="0" fontId="2" fillId="3" borderId="0" xfId="27" applyFill="1"/>
    <xf numFmtId="166" fontId="21" fillId="3" borderId="0" xfId="7" applyNumberFormat="1" applyFont="1" applyFill="1" applyAlignment="1">
      <alignment horizontal="left"/>
    </xf>
    <xf numFmtId="166" fontId="2" fillId="3" borderId="0" xfId="27" applyNumberFormat="1" applyFill="1"/>
    <xf numFmtId="0" fontId="28" fillId="3" borderId="0" xfId="28" applyFont="1" applyFill="1" applyAlignment="1">
      <alignment wrapText="1"/>
    </xf>
    <xf numFmtId="0" fontId="16" fillId="3" borderId="0" xfId="28" applyFont="1" applyFill="1"/>
    <xf numFmtId="0" fontId="16" fillId="3" borderId="0" xfId="28" applyFont="1" applyFill="1" applyAlignment="1">
      <alignment horizontal="left" wrapText="1"/>
    </xf>
    <xf numFmtId="0" fontId="21" fillId="0" borderId="0" xfId="7" applyFont="1" applyAlignment="1">
      <alignment vertical="center"/>
    </xf>
    <xf numFmtId="0" fontId="7" fillId="0" borderId="0" xfId="11" applyFont="1"/>
    <xf numFmtId="0" fontId="19" fillId="0" borderId="0" xfId="11" applyFont="1"/>
    <xf numFmtId="1" fontId="19" fillId="0" borderId="0" xfId="11" applyNumberFormat="1" applyFont="1"/>
    <xf numFmtId="0" fontId="39" fillId="0" borderId="0" xfId="32" applyFont="1"/>
    <xf numFmtId="0" fontId="16" fillId="0" borderId="0" xfId="28" applyFont="1" applyAlignment="1">
      <alignment wrapText="1"/>
    </xf>
    <xf numFmtId="0" fontId="42" fillId="0" borderId="0" xfId="28" applyFont="1"/>
    <xf numFmtId="0" fontId="42" fillId="0" borderId="0" xfId="32" applyFont="1"/>
    <xf numFmtId="0" fontId="43" fillId="0" borderId="0" xfId="28" applyFont="1"/>
    <xf numFmtId="0" fontId="41" fillId="0" borderId="0" xfId="32" applyFont="1"/>
    <xf numFmtId="0" fontId="42" fillId="0" borderId="0" xfId="28" applyFont="1" applyAlignment="1">
      <alignment horizontal="left" vertical="center"/>
    </xf>
    <xf numFmtId="0" fontId="2" fillId="0" borderId="0" xfId="30"/>
    <xf numFmtId="0" fontId="42" fillId="3" borderId="0" xfId="32" applyFont="1" applyFill="1"/>
    <xf numFmtId="166" fontId="1" fillId="0" borderId="0" xfId="35" applyNumberFormat="1"/>
    <xf numFmtId="0" fontId="1" fillId="0" borderId="0" xfId="35"/>
    <xf numFmtId="0" fontId="28" fillId="3" borderId="0" xfId="36" applyFont="1" applyFill="1" applyAlignment="1">
      <alignment wrapText="1"/>
    </xf>
    <xf numFmtId="0" fontId="16" fillId="3" borderId="0" xfId="36" applyFont="1" applyFill="1" applyAlignment="1">
      <alignment wrapText="1"/>
    </xf>
    <xf numFmtId="0" fontId="16" fillId="3" borderId="0" xfId="36" applyFont="1" applyFill="1"/>
    <xf numFmtId="1" fontId="16" fillId="10" borderId="0" xfId="35" applyNumberFormat="1" applyFont="1" applyFill="1"/>
    <xf numFmtId="0" fontId="45" fillId="3" borderId="0" xfId="7" applyFont="1" applyFill="1" applyAlignment="1" applyProtection="1">
      <alignment horizontal="right" vertical="center"/>
      <protection hidden="1"/>
    </xf>
    <xf numFmtId="0" fontId="46" fillId="0" borderId="0" xfId="0" applyFont="1"/>
    <xf numFmtId="0" fontId="47" fillId="3" borderId="0" xfId="28" applyFont="1" applyFill="1"/>
    <xf numFmtId="1" fontId="47" fillId="10" borderId="0" xfId="26" applyNumberFormat="1" applyFont="1" applyFill="1"/>
    <xf numFmtId="1" fontId="47" fillId="11" borderId="0" xfId="26" applyNumberFormat="1" applyFont="1" applyFill="1" applyAlignment="1">
      <alignment horizontal="left"/>
    </xf>
    <xf numFmtId="0" fontId="47" fillId="3" borderId="0" xfId="28" applyFont="1" applyFill="1" applyAlignment="1">
      <alignment horizontal="left"/>
    </xf>
    <xf numFmtId="1" fontId="47" fillId="11" borderId="0" xfId="26" applyNumberFormat="1" applyFont="1" applyFill="1"/>
    <xf numFmtId="0" fontId="47" fillId="3" borderId="0" xfId="28" applyFont="1" applyFill="1" applyAlignment="1">
      <alignment vertical="center" wrapText="1"/>
    </xf>
    <xf numFmtId="1" fontId="47" fillId="10" borderId="0" xfId="27" applyNumberFormat="1" applyFont="1" applyFill="1" applyAlignment="1">
      <alignment vertical="top"/>
    </xf>
    <xf numFmtId="0" fontId="46" fillId="0" borderId="0" xfId="28" applyFont="1" applyAlignment="1">
      <alignment vertical="center"/>
    </xf>
    <xf numFmtId="0" fontId="13" fillId="0" borderId="0" xfId="17"/>
    <xf numFmtId="0" fontId="21" fillId="4" borderId="0" xfId="7" applyFont="1" applyFill="1" applyAlignment="1" applyProtection="1">
      <alignment wrapText="1"/>
      <protection hidden="1"/>
    </xf>
    <xf numFmtId="0" fontId="21" fillId="4" borderId="0" xfId="7" applyFont="1" applyFill="1" applyAlignment="1" applyProtection="1">
      <alignment vertical="center" wrapText="1"/>
      <protection hidden="1"/>
    </xf>
    <xf numFmtId="49" fontId="24" fillId="0" borderId="0" xfId="6" applyNumberFormat="1" applyFont="1" applyFill="1" applyAlignment="1" applyProtection="1">
      <alignment horizontal="left" vertical="center"/>
    </xf>
    <xf numFmtId="0" fontId="24" fillId="0" borderId="0" xfId="7" applyFont="1" applyAlignment="1">
      <alignment horizontal="left"/>
    </xf>
    <xf numFmtId="0" fontId="24" fillId="4" borderId="0" xfId="7" applyFont="1" applyFill="1" applyAlignment="1">
      <alignment horizontal="left"/>
    </xf>
    <xf numFmtId="0" fontId="24" fillId="0" borderId="0" xfId="7" applyFont="1" applyAlignment="1">
      <alignment horizontal="left" vertical="center"/>
    </xf>
    <xf numFmtId="0" fontId="24" fillId="4" borderId="0" xfId="7" applyFont="1" applyFill="1" applyAlignment="1">
      <alignment horizontal="left" vertical="center"/>
    </xf>
    <xf numFmtId="0" fontId="21" fillId="4" borderId="0" xfId="7" applyFont="1" applyFill="1" applyProtection="1">
      <protection hidden="1"/>
    </xf>
    <xf numFmtId="0" fontId="21" fillId="4" borderId="0" xfId="7" applyFont="1" applyFill="1" applyAlignment="1">
      <alignment horizontal="right" vertical="center"/>
    </xf>
    <xf numFmtId="0" fontId="21" fillId="4" borderId="0" xfId="7" applyFont="1" applyFill="1" applyAlignment="1" applyProtection="1">
      <alignment horizontal="center" vertical="center"/>
      <protection hidden="1"/>
    </xf>
    <xf numFmtId="0" fontId="21" fillId="4" borderId="0" xfId="7" applyFont="1" applyFill="1" applyAlignment="1">
      <alignment horizontal="center" vertical="center"/>
    </xf>
    <xf numFmtId="0" fontId="24" fillId="4" borderId="0" xfId="7" applyFont="1" applyFill="1" applyAlignment="1">
      <alignment horizontal="center" vertical="center"/>
    </xf>
    <xf numFmtId="0" fontId="21" fillId="4" borderId="0" xfId="0" applyFont="1" applyFill="1" applyAlignment="1">
      <alignment horizontal="left" vertical="center"/>
    </xf>
    <xf numFmtId="0" fontId="24" fillId="4" borderId="0" xfId="7" applyFont="1" applyFill="1" applyAlignment="1">
      <alignment horizontal="left" vertical="center" wrapText="1"/>
    </xf>
    <xf numFmtId="0" fontId="24" fillId="0" borderId="0" xfId="7" applyFont="1" applyAlignment="1">
      <alignment horizontal="left" vertical="center" wrapText="1"/>
    </xf>
    <xf numFmtId="0" fontId="24" fillId="4" borderId="0" xfId="7" applyFont="1" applyFill="1" applyAlignment="1">
      <alignment wrapText="1"/>
    </xf>
    <xf numFmtId="0" fontId="24" fillId="4" borderId="0" xfId="0" applyFont="1" applyFill="1" applyAlignment="1">
      <alignment horizontal="left" vertical="center" wrapText="1"/>
    </xf>
    <xf numFmtId="0" fontId="24" fillId="4" borderId="0" xfId="7" applyFont="1" applyFill="1" applyAlignment="1">
      <alignment horizontal="right" vertical="center"/>
    </xf>
    <xf numFmtId="0" fontId="24" fillId="0" borderId="0" xfId="7" applyFont="1" applyAlignment="1">
      <alignment horizontal="center" vertical="center" wrapText="1"/>
    </xf>
    <xf numFmtId="0" fontId="24" fillId="4" borderId="0" xfId="7" applyFont="1" applyFill="1" applyAlignment="1">
      <alignment horizontal="right" vertical="center" wrapText="1"/>
    </xf>
    <xf numFmtId="0" fontId="52" fillId="0" borderId="0" xfId="0" applyFont="1"/>
    <xf numFmtId="0" fontId="53" fillId="0" borderId="0" xfId="0" applyFont="1" applyAlignment="1">
      <alignment wrapText="1"/>
    </xf>
    <xf numFmtId="0" fontId="52" fillId="0" borderId="0" xfId="0" applyFont="1" applyAlignment="1">
      <alignment horizontal="left"/>
    </xf>
    <xf numFmtId="0" fontId="52" fillId="0" borderId="0" xfId="0" applyFont="1" applyAlignment="1">
      <alignment horizontal="right"/>
    </xf>
    <xf numFmtId="0" fontId="54" fillId="0" borderId="0" xfId="1" applyFont="1"/>
    <xf numFmtId="0" fontId="55" fillId="4" borderId="0" xfId="1" applyFont="1" applyFill="1" applyAlignment="1" applyProtection="1">
      <alignment horizontal="left" vertical="center"/>
    </xf>
    <xf numFmtId="0" fontId="24" fillId="3" borderId="0" xfId="3" applyFont="1" applyFill="1"/>
    <xf numFmtId="0" fontId="51" fillId="3" borderId="0" xfId="3" applyFont="1" applyFill="1" applyAlignment="1">
      <alignment horizontal="right" indent="11"/>
    </xf>
    <xf numFmtId="0" fontId="51" fillId="3" borderId="0" xfId="3" applyFont="1" applyFill="1" applyAlignment="1">
      <alignment horizontal="right"/>
    </xf>
    <xf numFmtId="0" fontId="24" fillId="3" borderId="0" xfId="3" applyFont="1" applyFill="1" applyAlignment="1">
      <alignment wrapText="1"/>
    </xf>
    <xf numFmtId="0" fontId="55" fillId="4" borderId="0" xfId="1" applyFont="1" applyFill="1"/>
    <xf numFmtId="1" fontId="29" fillId="3" borderId="0" xfId="3" applyNumberFormat="1" applyFont="1" applyFill="1" applyAlignment="1">
      <alignment horizontal="left" vertical="top" wrapText="1"/>
    </xf>
    <xf numFmtId="1" fontId="24" fillId="3" borderId="0" xfId="3" applyNumberFormat="1" applyFont="1" applyFill="1" applyAlignment="1">
      <alignment vertical="top" wrapText="1"/>
    </xf>
    <xf numFmtId="1" fontId="24" fillId="3" borderId="0" xfId="3" applyNumberFormat="1" applyFont="1" applyFill="1" applyAlignment="1">
      <alignment horizontal="left" vertical="top" wrapText="1"/>
    </xf>
    <xf numFmtId="0" fontId="57" fillId="3" borderId="0" xfId="4" applyFont="1" applyFill="1" applyAlignment="1" applyProtection="1"/>
    <xf numFmtId="0" fontId="24" fillId="3" borderId="0" xfId="3" applyFont="1" applyFill="1" applyProtection="1">
      <protection hidden="1"/>
    </xf>
    <xf numFmtId="0" fontId="24" fillId="3" borderId="0" xfId="3" applyFont="1" applyFill="1" applyAlignment="1">
      <alignment vertical="top"/>
    </xf>
    <xf numFmtId="0" fontId="58" fillId="3" borderId="0" xfId="3" applyFont="1" applyFill="1" applyAlignment="1">
      <alignment vertical="top"/>
    </xf>
    <xf numFmtId="0" fontId="57" fillId="3" borderId="0" xfId="4" applyFont="1" applyFill="1" applyAlignment="1" applyProtection="1">
      <alignment wrapText="1"/>
    </xf>
    <xf numFmtId="0" fontId="58" fillId="3" borderId="0" xfId="3" applyFont="1" applyFill="1"/>
    <xf numFmtId="0" fontId="29" fillId="3" borderId="0" xfId="3" applyFont="1" applyFill="1"/>
    <xf numFmtId="0" fontId="24" fillId="3" borderId="0" xfId="4" applyFont="1" applyFill="1" applyAlignment="1" applyProtection="1">
      <alignment wrapText="1"/>
    </xf>
    <xf numFmtId="1" fontId="24" fillId="3" borderId="0" xfId="3" applyNumberFormat="1" applyFont="1" applyFill="1" applyAlignment="1">
      <alignment vertical="top"/>
    </xf>
    <xf numFmtId="0" fontId="24" fillId="3" borderId="0" xfId="3" quotePrefix="1" applyFont="1" applyFill="1"/>
    <xf numFmtId="0" fontId="24" fillId="4" borderId="0" xfId="5" applyFont="1" applyFill="1"/>
    <xf numFmtId="0" fontId="51" fillId="4" borderId="0" xfId="5" applyFont="1" applyFill="1" applyAlignment="1">
      <alignment horizontal="right"/>
    </xf>
    <xf numFmtId="0" fontId="24" fillId="4" borderId="0" xfId="5" applyFont="1" applyFill="1" applyAlignment="1">
      <alignment wrapText="1"/>
    </xf>
    <xf numFmtId="0" fontId="59" fillId="4" borderId="0" xfId="6" applyFont="1" applyFill="1" applyAlignment="1" applyProtection="1">
      <alignment horizontal="left"/>
    </xf>
    <xf numFmtId="0" fontId="24" fillId="4" borderId="0" xfId="5" applyFont="1" applyFill="1" applyProtection="1">
      <protection hidden="1"/>
    </xf>
    <xf numFmtId="1" fontId="24" fillId="4" borderId="0" xfId="5" applyNumberFormat="1" applyFont="1" applyFill="1" applyAlignment="1">
      <alignment vertical="top" wrapText="1"/>
    </xf>
    <xf numFmtId="0" fontId="55" fillId="4" borderId="0" xfId="1" applyFont="1" applyFill="1" applyAlignment="1" applyProtection="1">
      <alignment horizontal="left"/>
    </xf>
    <xf numFmtId="0" fontId="29" fillId="3" borderId="0" xfId="5" applyFont="1" applyFill="1" applyAlignment="1">
      <alignment horizontal="right"/>
    </xf>
    <xf numFmtId="0" fontId="24" fillId="3" borderId="0" xfId="5" applyFont="1" applyFill="1"/>
    <xf numFmtId="0" fontId="51" fillId="4" borderId="0" xfId="11" applyFont="1" applyFill="1" applyAlignment="1">
      <alignment horizontal="right"/>
    </xf>
    <xf numFmtId="168" fontId="21" fillId="3" borderId="0" xfId="11" applyNumberFormat="1" applyFont="1" applyFill="1" applyAlignment="1">
      <alignment horizontal="right"/>
    </xf>
    <xf numFmtId="166" fontId="21" fillId="3" borderId="0" xfId="12" applyNumberFormat="1" applyFont="1" applyFill="1" applyBorder="1" applyAlignment="1">
      <alignment horizontal="right"/>
    </xf>
    <xf numFmtId="0" fontId="21" fillId="0" borderId="7" xfId="11" applyFont="1" applyBorder="1"/>
    <xf numFmtId="0" fontId="21" fillId="4" borderId="19" xfId="11" applyFont="1" applyFill="1" applyBorder="1" applyAlignment="1">
      <alignment horizontal="center"/>
    </xf>
    <xf numFmtId="0" fontId="21" fillId="4" borderId="7" xfId="11" applyFont="1" applyFill="1" applyBorder="1" applyAlignment="1">
      <alignment horizontal="center"/>
    </xf>
    <xf numFmtId="0" fontId="60" fillId="4" borderId="7" xfId="11" applyFont="1" applyFill="1" applyBorder="1" applyAlignment="1">
      <alignment horizontal="center" wrapText="1"/>
    </xf>
    <xf numFmtId="168" fontId="21" fillId="3" borderId="0" xfId="11" applyNumberFormat="1" applyFont="1" applyFill="1" applyAlignment="1">
      <alignment horizontal="center"/>
    </xf>
    <xf numFmtId="166" fontId="60" fillId="3" borderId="0" xfId="12" applyNumberFormat="1" applyFont="1" applyFill="1" applyBorder="1" applyAlignment="1">
      <alignment horizontal="center"/>
    </xf>
    <xf numFmtId="0" fontId="61" fillId="3" borderId="0" xfId="11" applyFont="1" applyFill="1"/>
    <xf numFmtId="0" fontId="24" fillId="3" borderId="0" xfId="11" applyFont="1" applyFill="1" applyAlignment="1">
      <alignment horizontal="centerContinuous"/>
    </xf>
    <xf numFmtId="0" fontId="60" fillId="4" borderId="0" xfId="11" applyFont="1" applyFill="1" applyAlignment="1">
      <alignment horizontal="center" wrapText="1"/>
    </xf>
    <xf numFmtId="168" fontId="24" fillId="3" borderId="0" xfId="11" applyNumberFormat="1" applyFont="1" applyFill="1" applyAlignment="1">
      <alignment horizontal="center"/>
    </xf>
    <xf numFmtId="166" fontId="51" fillId="3" borderId="0" xfId="12" applyNumberFormat="1" applyFont="1" applyFill="1" applyBorder="1" applyAlignment="1">
      <alignment horizontal="center"/>
    </xf>
    <xf numFmtId="166" fontId="24" fillId="3" borderId="0" xfId="12" applyNumberFormat="1" applyFont="1" applyFill="1"/>
    <xf numFmtId="0" fontId="24" fillId="3" borderId="2" xfId="11" applyFont="1" applyFill="1" applyBorder="1"/>
    <xf numFmtId="168" fontId="24" fillId="3" borderId="15" xfId="11" applyNumberFormat="1" applyFont="1" applyFill="1" applyBorder="1" applyAlignment="1">
      <alignment horizontal="center"/>
    </xf>
    <xf numFmtId="168" fontId="24" fillId="3" borderId="2" xfId="11" applyNumberFormat="1" applyFont="1" applyFill="1" applyBorder="1" applyAlignment="1">
      <alignment horizontal="center"/>
    </xf>
    <xf numFmtId="166" fontId="51" fillId="3" borderId="2" xfId="12" applyNumberFormat="1" applyFont="1" applyFill="1" applyBorder="1" applyAlignment="1">
      <alignment horizontal="center"/>
    </xf>
    <xf numFmtId="166" fontId="24" fillId="3" borderId="0" xfId="12" applyNumberFormat="1" applyFont="1" applyFill="1" applyBorder="1"/>
    <xf numFmtId="0" fontId="24" fillId="4" borderId="0" xfId="11" applyFont="1" applyFill="1" applyAlignment="1">
      <alignment horizontal="right"/>
    </xf>
    <xf numFmtId="167" fontId="29" fillId="3" borderId="0" xfId="11" applyNumberFormat="1" applyFont="1" applyFill="1"/>
    <xf numFmtId="166" fontId="24" fillId="3" borderId="0" xfId="12" applyNumberFormat="1" applyFont="1" applyFill="1" applyBorder="1" applyAlignment="1">
      <alignment horizontal="center"/>
    </xf>
    <xf numFmtId="166" fontId="24" fillId="3" borderId="15" xfId="12" applyNumberFormat="1" applyFont="1" applyFill="1" applyBorder="1" applyAlignment="1">
      <alignment horizontal="center"/>
    </xf>
    <xf numFmtId="166" fontId="24" fillId="3" borderId="2" xfId="12" applyNumberFormat="1" applyFont="1" applyFill="1" applyBorder="1" applyAlignment="1">
      <alignment horizontal="center"/>
    </xf>
    <xf numFmtId="166" fontId="24" fillId="3" borderId="0" xfId="12" applyNumberFormat="1" applyFont="1" applyFill="1" applyBorder="1" applyAlignment="1">
      <alignment horizontal="right"/>
    </xf>
    <xf numFmtId="0" fontId="21" fillId="3" borderId="9" xfId="11" applyFont="1" applyFill="1" applyBorder="1"/>
    <xf numFmtId="166" fontId="24" fillId="3" borderId="0" xfId="11" applyNumberFormat="1" applyFont="1" applyFill="1"/>
    <xf numFmtId="2" fontId="24" fillId="3" borderId="0" xfId="12" applyNumberFormat="1" applyFont="1" applyFill="1" applyBorder="1" applyAlignment="1">
      <alignment horizontal="center"/>
    </xf>
    <xf numFmtId="166" fontId="29" fillId="3" borderId="0" xfId="12" applyNumberFormat="1" applyFont="1" applyFill="1" applyBorder="1" applyAlignment="1">
      <alignment horizontal="right"/>
    </xf>
    <xf numFmtId="166" fontId="62" fillId="3" borderId="0" xfId="12" applyNumberFormat="1" applyFont="1" applyFill="1" applyBorder="1" applyAlignment="1">
      <alignment horizontal="right"/>
    </xf>
    <xf numFmtId="166" fontId="63" fillId="3" borderId="0" xfId="12" applyNumberFormat="1" applyFont="1" applyFill="1" applyBorder="1" applyAlignment="1">
      <alignment horizontal="right"/>
    </xf>
    <xf numFmtId="0" fontId="21" fillId="0" borderId="9" xfId="11" applyFont="1" applyBorder="1"/>
    <xf numFmtId="0" fontId="21" fillId="4" borderId="0" xfId="11" applyFont="1" applyFill="1" applyAlignment="1">
      <alignment vertical="center" wrapText="1"/>
    </xf>
    <xf numFmtId="0" fontId="21" fillId="3" borderId="3" xfId="11" applyFont="1" applyFill="1" applyBorder="1" applyAlignment="1">
      <alignment vertical="center" wrapText="1"/>
    </xf>
    <xf numFmtId="0" fontId="21" fillId="3" borderId="0" xfId="11" applyFont="1" applyFill="1" applyAlignment="1">
      <alignment vertical="center" wrapText="1"/>
    </xf>
    <xf numFmtId="167" fontId="52" fillId="3" borderId="0" xfId="14" applyNumberFormat="1" applyFont="1" applyFill="1" applyBorder="1" applyAlignment="1">
      <alignment horizontal="center"/>
    </xf>
    <xf numFmtId="167" fontId="24" fillId="3" borderId="0" xfId="11" applyNumberFormat="1" applyFont="1" applyFill="1" applyAlignment="1">
      <alignment horizontal="center"/>
    </xf>
    <xf numFmtId="0" fontId="21" fillId="4" borderId="3" xfId="11" applyFont="1" applyFill="1" applyBorder="1" applyAlignment="1">
      <alignment vertical="center" wrapText="1"/>
    </xf>
    <xf numFmtId="167" fontId="52" fillId="4" borderId="0" xfId="14" applyNumberFormat="1" applyFont="1" applyFill="1" applyBorder="1" applyAlignment="1">
      <alignment horizontal="center"/>
    </xf>
    <xf numFmtId="171" fontId="21" fillId="4" borderId="20" xfId="14" applyNumberFormat="1" applyFont="1" applyFill="1" applyBorder="1" applyAlignment="1">
      <alignment vertical="center"/>
    </xf>
    <xf numFmtId="171" fontId="21" fillId="4" borderId="21" xfId="14" applyNumberFormat="1" applyFont="1" applyFill="1" applyBorder="1" applyAlignment="1">
      <alignment vertical="center"/>
    </xf>
    <xf numFmtId="170" fontId="21" fillId="4" borderId="20" xfId="11" applyNumberFormat="1" applyFont="1" applyFill="1" applyBorder="1" applyAlignment="1">
      <alignment horizontal="center"/>
    </xf>
    <xf numFmtId="169" fontId="64" fillId="4" borderId="10" xfId="14" applyNumberFormat="1" applyFont="1" applyFill="1" applyBorder="1" applyAlignment="1">
      <alignment horizontal="left"/>
    </xf>
    <xf numFmtId="169" fontId="21" fillId="4" borderId="0" xfId="14" applyNumberFormat="1" applyFont="1" applyFill="1" applyBorder="1" applyAlignment="1">
      <alignment horizontal="right"/>
    </xf>
    <xf numFmtId="0" fontId="24" fillId="3" borderId="0" xfId="13" quotePrefix="1" applyFont="1" applyFill="1" applyAlignment="1">
      <alignment vertical="top"/>
    </xf>
    <xf numFmtId="178" fontId="52" fillId="3" borderId="0" xfId="14" applyNumberFormat="1" applyFont="1" applyFill="1" applyAlignment="1">
      <alignment horizontal="center"/>
    </xf>
    <xf numFmtId="166" fontId="52" fillId="4" borderId="0" xfId="12" applyNumberFormat="1" applyFont="1" applyFill="1"/>
    <xf numFmtId="43" fontId="24" fillId="4" borderId="0" xfId="11" applyNumberFormat="1" applyFont="1" applyFill="1"/>
    <xf numFmtId="4" fontId="24" fillId="4" borderId="0" xfId="11" applyNumberFormat="1" applyFont="1" applyFill="1"/>
    <xf numFmtId="166" fontId="60" fillId="4" borderId="0" xfId="12" applyNumberFormat="1" applyFont="1" applyFill="1" applyBorder="1" applyAlignment="1">
      <alignment horizontal="right"/>
    </xf>
    <xf numFmtId="166" fontId="65" fillId="4" borderId="0" xfId="12" applyNumberFormat="1" applyFont="1" applyFill="1"/>
    <xf numFmtId="0" fontId="21" fillId="4" borderId="0" xfId="11" applyFont="1" applyFill="1" applyAlignment="1">
      <alignment horizontal="right" vertical="center"/>
    </xf>
    <xf numFmtId="0" fontId="21" fillId="0" borderId="7" xfId="11" applyFont="1" applyBorder="1" applyAlignment="1">
      <alignment horizontal="left"/>
    </xf>
    <xf numFmtId="0" fontId="21" fillId="0" borderId="9" xfId="11" applyFont="1" applyBorder="1" applyAlignment="1">
      <alignment horizontal="left" wrapText="1"/>
    </xf>
    <xf numFmtId="0" fontId="21" fillId="4" borderId="19" xfId="11" applyFont="1" applyFill="1" applyBorder="1" applyAlignment="1">
      <alignment horizontal="right" wrapText="1"/>
    </xf>
    <xf numFmtId="0" fontId="21" fillId="4" borderId="7" xfId="11" applyFont="1" applyFill="1" applyBorder="1" applyAlignment="1">
      <alignment horizontal="right" wrapText="1"/>
    </xf>
    <xf numFmtId="0" fontId="21" fillId="4" borderId="7" xfId="11" applyFont="1" applyFill="1" applyBorder="1" applyAlignment="1">
      <alignment horizontal="right"/>
    </xf>
    <xf numFmtId="0" fontId="21" fillId="4" borderId="0" xfId="11" applyFont="1" applyFill="1" applyAlignment="1">
      <alignment horizontal="left" vertical="center"/>
    </xf>
    <xf numFmtId="166" fontId="21" fillId="3" borderId="3" xfId="12" applyNumberFormat="1" applyFont="1" applyFill="1" applyBorder="1" applyAlignment="1">
      <alignment horizontal="left" vertical="center"/>
    </xf>
    <xf numFmtId="166" fontId="24" fillId="4" borderId="0" xfId="12" applyNumberFormat="1" applyFont="1" applyFill="1" applyBorder="1" applyAlignment="1">
      <alignment horizontal="right"/>
    </xf>
    <xf numFmtId="0" fontId="66" fillId="5" borderId="1" xfId="11" applyFont="1" applyFill="1" applyBorder="1"/>
    <xf numFmtId="0" fontId="66" fillId="5" borderId="2" xfId="11" applyFont="1" applyFill="1" applyBorder="1" applyAlignment="1">
      <alignment horizontal="center" vertical="center"/>
    </xf>
    <xf numFmtId="0" fontId="66" fillId="3" borderId="3" xfId="11" applyFont="1" applyFill="1" applyBorder="1" applyAlignment="1">
      <alignment horizontal="left"/>
    </xf>
    <xf numFmtId="9" fontId="42" fillId="3" borderId="0" xfId="12" applyFont="1" applyFill="1" applyBorder="1" applyAlignment="1">
      <alignment horizontal="center" vertical="center"/>
    </xf>
    <xf numFmtId="0" fontId="66" fillId="3" borderId="1" xfId="11" applyFont="1" applyFill="1" applyBorder="1" applyAlignment="1">
      <alignment horizontal="left"/>
    </xf>
    <xf numFmtId="9" fontId="42" fillId="3" borderId="2" xfId="12" applyFont="1" applyFill="1" applyBorder="1" applyAlignment="1">
      <alignment horizontal="center" vertical="center"/>
    </xf>
    <xf numFmtId="0" fontId="66" fillId="3" borderId="1" xfId="11" applyFont="1" applyFill="1" applyBorder="1"/>
    <xf numFmtId="0" fontId="66" fillId="3" borderId="2" xfId="11" applyFont="1" applyFill="1" applyBorder="1" applyAlignment="1">
      <alignment horizontal="center"/>
    </xf>
    <xf numFmtId="0" fontId="42" fillId="3" borderId="5" xfId="11" applyFont="1" applyFill="1" applyBorder="1" applyAlignment="1">
      <alignment horizontal="center"/>
    </xf>
    <xf numFmtId="2" fontId="42" fillId="4" borderId="4" xfId="11" applyNumberFormat="1" applyFont="1" applyFill="1" applyBorder="1" applyAlignment="1">
      <alignment horizontal="center"/>
    </xf>
    <xf numFmtId="0" fontId="67" fillId="4" borderId="0" xfId="11" applyFont="1" applyFill="1"/>
    <xf numFmtId="0" fontId="42" fillId="3" borderId="3" xfId="11" applyFont="1" applyFill="1" applyBorder="1" applyAlignment="1">
      <alignment horizontal="center"/>
    </xf>
    <xf numFmtId="2" fontId="42" fillId="4" borderId="0" xfId="11" applyNumberFormat="1" applyFont="1" applyFill="1" applyAlignment="1">
      <alignment horizontal="center"/>
    </xf>
    <xf numFmtId="2" fontId="68" fillId="3" borderId="0" xfId="11" applyNumberFormat="1" applyFont="1" applyFill="1"/>
    <xf numFmtId="0" fontId="68" fillId="3" borderId="0" xfId="11" applyFont="1" applyFill="1"/>
    <xf numFmtId="2" fontId="24" fillId="3" borderId="0" xfId="11" applyNumberFormat="1" applyFont="1" applyFill="1"/>
    <xf numFmtId="0" fontId="42" fillId="3" borderId="1" xfId="11" applyFont="1" applyFill="1" applyBorder="1" applyAlignment="1">
      <alignment horizontal="center"/>
    </xf>
    <xf numFmtId="2" fontId="42" fillId="4" borderId="2" xfId="11" applyNumberFormat="1" applyFont="1" applyFill="1" applyBorder="1" applyAlignment="1">
      <alignment horizontal="center"/>
    </xf>
    <xf numFmtId="0" fontId="66" fillId="4" borderId="7" xfId="11" applyFont="1" applyFill="1" applyBorder="1" applyAlignment="1">
      <alignment horizontal="center" wrapText="1"/>
    </xf>
    <xf numFmtId="49" fontId="42" fillId="6" borderId="0" xfId="15" applyNumberFormat="1" applyFont="1" applyFill="1" applyAlignment="1">
      <alignment horizontal="center" vertical="center"/>
    </xf>
    <xf numFmtId="166" fontId="42" fillId="3" borderId="0" xfId="12" applyNumberFormat="1" applyFont="1" applyFill="1" applyBorder="1" applyAlignment="1">
      <alignment horizontal="center"/>
    </xf>
    <xf numFmtId="0" fontId="69" fillId="0" borderId="0" xfId="11" applyFont="1"/>
    <xf numFmtId="49" fontId="42" fillId="0" borderId="0" xfId="15" applyNumberFormat="1" applyFont="1" applyAlignment="1">
      <alignment horizontal="center" vertical="center"/>
    </xf>
    <xf numFmtId="166" fontId="42" fillId="4" borderId="0" xfId="12" applyNumberFormat="1" applyFont="1" applyFill="1" applyBorder="1" applyAlignment="1">
      <alignment horizontal="center"/>
    </xf>
    <xf numFmtId="0" fontId="34" fillId="4" borderId="0" xfId="11" applyFont="1" applyFill="1"/>
    <xf numFmtId="49" fontId="66" fillId="0" borderId="20" xfId="15" applyNumberFormat="1" applyFont="1" applyBorder="1" applyAlignment="1">
      <alignment horizontal="center" vertical="center"/>
    </xf>
    <xf numFmtId="166" fontId="66" fillId="4" borderId="22" xfId="12" applyNumberFormat="1" applyFont="1" applyFill="1" applyBorder="1" applyAlignment="1">
      <alignment horizontal="center"/>
    </xf>
    <xf numFmtId="166" fontId="66" fillId="4" borderId="20" xfId="12" applyNumberFormat="1" applyFont="1" applyFill="1" applyBorder="1" applyAlignment="1">
      <alignment horizontal="center"/>
    </xf>
    <xf numFmtId="0" fontId="24" fillId="0" borderId="0" xfId="11" applyFont="1" applyAlignment="1">
      <alignment vertical="top"/>
    </xf>
    <xf numFmtId="1" fontId="70" fillId="3" borderId="0" xfId="11" applyNumberFormat="1" applyFont="1" applyFill="1"/>
    <xf numFmtId="0" fontId="24" fillId="3" borderId="0" xfId="11" applyFont="1" applyFill="1" applyAlignment="1">
      <alignment horizontal="left"/>
    </xf>
    <xf numFmtId="165" fontId="24" fillId="3" borderId="0" xfId="12" applyNumberFormat="1" applyFont="1" applyFill="1" applyBorder="1" applyAlignment="1">
      <alignment horizontal="right"/>
    </xf>
    <xf numFmtId="166" fontId="60" fillId="3" borderId="0" xfId="12" applyNumberFormat="1" applyFont="1" applyFill="1" applyBorder="1" applyAlignment="1">
      <alignment horizontal="right"/>
    </xf>
    <xf numFmtId="0" fontId="24" fillId="3" borderId="0" xfId="11" applyFont="1" applyFill="1" applyAlignment="1">
      <alignment vertical="center" wrapText="1"/>
    </xf>
    <xf numFmtId="0" fontId="21" fillId="3" borderId="0" xfId="11" applyFont="1" applyFill="1" applyAlignment="1">
      <alignment horizontal="left"/>
    </xf>
    <xf numFmtId="0" fontId="21" fillId="3" borderId="7" xfId="11" applyFont="1" applyFill="1" applyBorder="1" applyAlignment="1">
      <alignment horizontal="left" vertical="center" wrapText="1"/>
    </xf>
    <xf numFmtId="0" fontId="21" fillId="3" borderId="9" xfId="11" applyFont="1" applyFill="1" applyBorder="1" applyAlignment="1">
      <alignment horizontal="left" vertical="center" wrapText="1"/>
    </xf>
    <xf numFmtId="0" fontId="21" fillId="4" borderId="19" xfId="11" applyFont="1" applyFill="1" applyBorder="1" applyAlignment="1">
      <alignment vertical="center"/>
    </xf>
    <xf numFmtId="0" fontId="21" fillId="4" borderId="7" xfId="11" applyFont="1" applyFill="1" applyBorder="1" applyAlignment="1">
      <alignment vertical="center"/>
    </xf>
    <xf numFmtId="0" fontId="71" fillId="3" borderId="0" xfId="11" applyFont="1" applyFill="1"/>
    <xf numFmtId="0" fontId="21" fillId="3" borderId="0" xfId="11" applyFont="1" applyFill="1" applyAlignment="1">
      <alignment horizontal="left" vertical="center" wrapText="1"/>
    </xf>
    <xf numFmtId="168" fontId="24" fillId="3" borderId="0" xfId="11" applyNumberFormat="1" applyFont="1" applyFill="1" applyAlignment="1">
      <alignment vertical="center"/>
    </xf>
    <xf numFmtId="168" fontId="24" fillId="3" borderId="0" xfId="11" applyNumberFormat="1" applyFont="1" applyFill="1" applyAlignment="1">
      <alignment horizontal="right"/>
    </xf>
    <xf numFmtId="168" fontId="24" fillId="3" borderId="0" xfId="11" applyNumberFormat="1" applyFont="1" applyFill="1"/>
    <xf numFmtId="171" fontId="21" fillId="3" borderId="20" xfId="14" applyNumberFormat="1" applyFont="1" applyFill="1" applyBorder="1" applyAlignment="1">
      <alignment vertical="center"/>
    </xf>
    <xf numFmtId="171" fontId="21" fillId="3" borderId="21" xfId="14" applyNumberFormat="1" applyFont="1" applyFill="1" applyBorder="1" applyAlignment="1">
      <alignment vertical="center"/>
    </xf>
    <xf numFmtId="172" fontId="21" fillId="3" borderId="20" xfId="11" applyNumberFormat="1" applyFont="1" applyFill="1" applyBorder="1" applyAlignment="1">
      <alignment vertical="center"/>
    </xf>
    <xf numFmtId="172" fontId="21" fillId="3" borderId="0" xfId="11" applyNumberFormat="1" applyFont="1" applyFill="1" applyAlignment="1">
      <alignment horizontal="right"/>
    </xf>
    <xf numFmtId="41" fontId="24" fillId="3" borderId="0" xfId="11" applyNumberFormat="1" applyFont="1" applyFill="1"/>
    <xf numFmtId="170" fontId="24" fillId="3" borderId="0" xfId="11" applyNumberFormat="1" applyFont="1" applyFill="1"/>
    <xf numFmtId="0" fontId="72" fillId="4" borderId="0" xfId="11" applyFont="1" applyFill="1"/>
    <xf numFmtId="0" fontId="72" fillId="0" borderId="0" xfId="11" applyFont="1"/>
    <xf numFmtId="165" fontId="24" fillId="3" borderId="0" xfId="12" applyNumberFormat="1" applyFont="1" applyFill="1" applyBorder="1" applyAlignment="1">
      <alignment horizontal="center"/>
    </xf>
    <xf numFmtId="2" fontId="24" fillId="4" borderId="0" xfId="11" applyNumberFormat="1" applyFont="1" applyFill="1" applyAlignment="1">
      <alignment horizontal="center"/>
    </xf>
    <xf numFmtId="166" fontId="60" fillId="4" borderId="0" xfId="11" applyNumberFormat="1" applyFont="1" applyFill="1" applyAlignment="1">
      <alignment horizontal="center"/>
    </xf>
    <xf numFmtId="2" fontId="24" fillId="4" borderId="0" xfId="11" applyNumberFormat="1" applyFont="1" applyFill="1"/>
    <xf numFmtId="2" fontId="24" fillId="3" borderId="0" xfId="11" applyNumberFormat="1" applyFont="1" applyFill="1" applyAlignment="1">
      <alignment horizontal="center"/>
    </xf>
    <xf numFmtId="166" fontId="60" fillId="3" borderId="0" xfId="11" applyNumberFormat="1" applyFont="1" applyFill="1" applyAlignment="1">
      <alignment horizontal="center"/>
    </xf>
    <xf numFmtId="165" fontId="21" fillId="3" borderId="0" xfId="12" applyNumberFormat="1" applyFont="1" applyFill="1" applyBorder="1" applyAlignment="1">
      <alignment horizontal="center"/>
    </xf>
    <xf numFmtId="166" fontId="21" fillId="3" borderId="0" xfId="12" applyNumberFormat="1" applyFont="1" applyFill="1" applyBorder="1" applyAlignment="1">
      <alignment horizontal="center"/>
    </xf>
    <xf numFmtId="0" fontId="51" fillId="4" borderId="3" xfId="11" applyFont="1" applyFill="1" applyBorder="1" applyAlignment="1">
      <alignment vertical="center" wrapText="1"/>
    </xf>
    <xf numFmtId="0" fontId="24" fillId="0" borderId="0" xfId="11" applyFont="1"/>
    <xf numFmtId="0" fontId="21" fillId="4" borderId="0" xfId="11" applyFont="1" applyFill="1" applyAlignment="1">
      <alignment horizontal="center"/>
    </xf>
    <xf numFmtId="0" fontId="21" fillId="4" borderId="0" xfId="11" applyFont="1" applyFill="1" applyAlignment="1">
      <alignment horizontal="center" wrapText="1"/>
    </xf>
    <xf numFmtId="0" fontId="21" fillId="4" borderId="0" xfId="11" applyFont="1" applyFill="1" applyAlignment="1">
      <alignment horizontal="right"/>
    </xf>
    <xf numFmtId="0" fontId="24" fillId="0" borderId="0" xfId="3" applyFont="1"/>
    <xf numFmtId="0" fontId="24" fillId="4" borderId="23" xfId="11" applyFont="1" applyFill="1" applyBorder="1" applyAlignment="1">
      <alignment vertical="center" wrapText="1"/>
    </xf>
    <xf numFmtId="4" fontId="24" fillId="4" borderId="0" xfId="11" applyNumberFormat="1" applyFont="1" applyFill="1" applyAlignment="1">
      <alignment horizontal="center"/>
    </xf>
    <xf numFmtId="166" fontId="60" fillId="4" borderId="0" xfId="12" applyNumberFormat="1" applyFont="1" applyFill="1" applyBorder="1" applyAlignment="1">
      <alignment horizontal="center"/>
    </xf>
    <xf numFmtId="166" fontId="24" fillId="4" borderId="0" xfId="12" applyNumberFormat="1" applyFont="1" applyFill="1"/>
    <xf numFmtId="166" fontId="24" fillId="4" borderId="0" xfId="12" applyNumberFormat="1" applyFont="1" applyFill="1" applyBorder="1" applyAlignment="1">
      <alignment horizontal="center"/>
    </xf>
    <xf numFmtId="165" fontId="24" fillId="4" borderId="0" xfId="12" applyNumberFormat="1" applyFont="1" applyFill="1" applyBorder="1" applyAlignment="1">
      <alignment horizontal="center"/>
    </xf>
    <xf numFmtId="3" fontId="24" fillId="4" borderId="0" xfId="11" applyNumberFormat="1" applyFont="1" applyFill="1"/>
    <xf numFmtId="0" fontId="21" fillId="0" borderId="0" xfId="11" applyFont="1"/>
    <xf numFmtId="0" fontId="21" fillId="0" borderId="0" xfId="11" applyFont="1" applyAlignment="1">
      <alignment wrapText="1"/>
    </xf>
    <xf numFmtId="0" fontId="51" fillId="4" borderId="0" xfId="11" applyFont="1" applyFill="1" applyAlignment="1">
      <alignment vertical="center" wrapText="1"/>
    </xf>
    <xf numFmtId="166" fontId="51" fillId="3" borderId="0" xfId="12" applyNumberFormat="1" applyFont="1" applyFill="1" applyBorder="1" applyAlignment="1"/>
    <xf numFmtId="165" fontId="21" fillId="4" borderId="0" xfId="12" applyNumberFormat="1" applyFont="1" applyFill="1" applyBorder="1" applyAlignment="1">
      <alignment horizontal="center"/>
    </xf>
    <xf numFmtId="166" fontId="21" fillId="4" borderId="0" xfId="12" applyNumberFormat="1" applyFont="1" applyFill="1" applyBorder="1" applyAlignment="1">
      <alignment horizontal="center"/>
    </xf>
    <xf numFmtId="0" fontId="21" fillId="0" borderId="9" xfId="11" applyFont="1" applyBorder="1" applyAlignment="1">
      <alignment horizontal="left"/>
    </xf>
    <xf numFmtId="0" fontId="73" fillId="0" borderId="3" xfId="16" applyFont="1" applyBorder="1" applyAlignment="1">
      <alignment vertical="center"/>
    </xf>
    <xf numFmtId="173" fontId="24" fillId="4" borderId="0" xfId="12" applyNumberFormat="1" applyFont="1" applyFill="1" applyBorder="1" applyAlignment="1">
      <alignment horizontal="center" vertical="center"/>
    </xf>
    <xf numFmtId="0" fontId="24" fillId="4" borderId="0" xfId="11" applyFont="1" applyFill="1" applyAlignment="1">
      <alignment horizontal="center"/>
    </xf>
    <xf numFmtId="165" fontId="24" fillId="4" borderId="0" xfId="11" applyNumberFormat="1" applyFont="1" applyFill="1" applyAlignment="1">
      <alignment horizontal="center"/>
    </xf>
    <xf numFmtId="166" fontId="24" fillId="4" borderId="0" xfId="12" applyNumberFormat="1" applyFont="1" applyFill="1" applyBorder="1"/>
    <xf numFmtId="0" fontId="24" fillId="4" borderId="0" xfId="11" applyFont="1" applyFill="1" applyAlignment="1">
      <alignment horizontal="centerContinuous"/>
    </xf>
    <xf numFmtId="0" fontId="24" fillId="4" borderId="3" xfId="11" applyFont="1" applyFill="1" applyBorder="1" applyAlignment="1">
      <alignment vertical="center" wrapText="1"/>
    </xf>
    <xf numFmtId="166" fontId="51" fillId="4" borderId="0" xfId="12" applyNumberFormat="1" applyFont="1" applyFill="1" applyBorder="1" applyAlignment="1">
      <alignment horizontal="center"/>
    </xf>
    <xf numFmtId="166" fontId="51" fillId="4" borderId="0" xfId="12" applyNumberFormat="1" applyFont="1" applyFill="1" applyBorder="1" applyAlignment="1"/>
    <xf numFmtId="0" fontId="73" fillId="0" borderId="0" xfId="16" applyFont="1" applyAlignment="1">
      <alignment vertical="center"/>
    </xf>
    <xf numFmtId="166" fontId="21" fillId="4" borderId="0" xfId="12" applyNumberFormat="1" applyFont="1" applyFill="1" applyBorder="1" applyAlignment="1">
      <alignment horizontal="center" vertical="center" wrapText="1"/>
    </xf>
    <xf numFmtId="0" fontId="66" fillId="5" borderId="9" xfId="11" applyFont="1" applyFill="1" applyBorder="1"/>
    <xf numFmtId="165" fontId="21" fillId="4" borderId="0" xfId="11" applyNumberFormat="1" applyFont="1" applyFill="1" applyAlignment="1">
      <alignment horizontal="center"/>
    </xf>
    <xf numFmtId="0" fontId="24" fillId="3" borderId="3" xfId="11" applyFont="1" applyFill="1" applyBorder="1" applyAlignment="1">
      <alignment horizontal="left"/>
    </xf>
    <xf numFmtId="165" fontId="24" fillId="4" borderId="0" xfId="11" applyNumberFormat="1" applyFont="1" applyFill="1"/>
    <xf numFmtId="0" fontId="24" fillId="4" borderId="0" xfId="11" applyFont="1" applyFill="1" applyAlignment="1">
      <alignment vertical="top" wrapText="1"/>
    </xf>
    <xf numFmtId="164" fontId="24" fillId="3" borderId="0" xfId="14" applyNumberFormat="1" applyFont="1" applyFill="1" applyBorder="1" applyAlignment="1">
      <alignment horizontal="center"/>
    </xf>
    <xf numFmtId="0" fontId="51" fillId="3" borderId="3" xfId="11" applyFont="1" applyFill="1" applyBorder="1" applyAlignment="1">
      <alignment horizontal="left"/>
    </xf>
    <xf numFmtId="0" fontId="51" fillId="3" borderId="0" xfId="11" applyFont="1" applyFill="1" applyAlignment="1">
      <alignment horizontal="left"/>
    </xf>
    <xf numFmtId="0" fontId="21" fillId="4" borderId="9" xfId="11" applyFont="1" applyFill="1" applyBorder="1" applyAlignment="1">
      <alignment horizontal="center"/>
    </xf>
    <xf numFmtId="0" fontId="21" fillId="3" borderId="9" xfId="11" applyFont="1" applyFill="1" applyBorder="1" applyAlignment="1">
      <alignment horizontal="center"/>
    </xf>
    <xf numFmtId="0" fontId="21" fillId="3" borderId="7" xfId="11" applyFont="1" applyFill="1" applyBorder="1" applyAlignment="1">
      <alignment horizontal="center"/>
    </xf>
    <xf numFmtId="0" fontId="60" fillId="4" borderId="7" xfId="11" applyFont="1" applyFill="1" applyBorder="1" applyAlignment="1">
      <alignment horizontal="right" wrapText="1"/>
    </xf>
    <xf numFmtId="0" fontId="74" fillId="4" borderId="0" xfId="11" applyFont="1" applyFill="1" applyAlignment="1">
      <alignment horizontal="center"/>
    </xf>
    <xf numFmtId="166" fontId="21" fillId="4" borderId="3" xfId="12" applyNumberFormat="1" applyFont="1" applyFill="1" applyBorder="1" applyAlignment="1">
      <alignment horizontal="center"/>
    </xf>
    <xf numFmtId="166" fontId="21" fillId="3" borderId="3" xfId="12" applyNumberFormat="1" applyFont="1" applyFill="1" applyBorder="1" applyAlignment="1">
      <alignment horizontal="center"/>
    </xf>
    <xf numFmtId="174" fontId="75" fillId="0" borderId="0" xfId="11" applyNumberFormat="1" applyFont="1"/>
    <xf numFmtId="174" fontId="24" fillId="0" borderId="0" xfId="11" applyNumberFormat="1" applyFont="1"/>
    <xf numFmtId="166" fontId="75" fillId="0" borderId="0" xfId="11" applyNumberFormat="1" applyFont="1"/>
    <xf numFmtId="166" fontId="42" fillId="0" borderId="0" xfId="11" applyNumberFormat="1" applyFont="1"/>
    <xf numFmtId="166" fontId="76" fillId="0" borderId="0" xfId="12" applyNumberFormat="1" applyFont="1" applyFill="1" applyBorder="1" applyAlignment="1">
      <alignment horizontal="left"/>
    </xf>
    <xf numFmtId="0" fontId="24" fillId="4" borderId="0" xfId="11" applyFont="1" applyFill="1" applyAlignment="1">
      <alignment vertical="center" wrapText="1"/>
    </xf>
    <xf numFmtId="166" fontId="52" fillId="4" borderId="0" xfId="12" applyNumberFormat="1" applyFont="1" applyFill="1" applyBorder="1" applyAlignment="1">
      <alignment horizontal="center"/>
    </xf>
    <xf numFmtId="0" fontId="24" fillId="0" borderId="0" xfId="11" applyFont="1" applyAlignment="1">
      <alignment horizontal="left" vertical="top" wrapText="1"/>
    </xf>
    <xf numFmtId="0" fontId="64" fillId="4" borderId="0" xfId="11" applyFont="1" applyFill="1" applyAlignment="1">
      <alignment vertical="center"/>
    </xf>
    <xf numFmtId="41" fontId="24" fillId="4" borderId="0" xfId="11" applyNumberFormat="1" applyFont="1" applyFill="1"/>
    <xf numFmtId="41" fontId="21" fillId="4" borderId="0" xfId="11" applyNumberFormat="1" applyFont="1" applyFill="1"/>
    <xf numFmtId="3" fontId="21" fillId="4" borderId="0" xfId="11" applyNumberFormat="1" applyFont="1" applyFill="1"/>
    <xf numFmtId="2" fontId="21" fillId="4" borderId="0" xfId="11" applyNumberFormat="1" applyFont="1" applyFill="1"/>
    <xf numFmtId="2" fontId="77" fillId="4" borderId="0" xfId="11" applyNumberFormat="1" applyFont="1" applyFill="1"/>
    <xf numFmtId="0" fontId="21" fillId="4" borderId="0" xfId="11" applyFont="1" applyFill="1" applyAlignment="1">
      <alignment vertical="top" wrapText="1"/>
    </xf>
    <xf numFmtId="0" fontId="72" fillId="3" borderId="0" xfId="11" applyFont="1" applyFill="1"/>
    <xf numFmtId="0" fontId="21" fillId="3" borderId="9" xfId="11" applyFont="1" applyFill="1" applyBorder="1" applyAlignment="1">
      <alignment horizontal="left"/>
    </xf>
    <xf numFmtId="0" fontId="60" fillId="3" borderId="7" xfId="11" applyFont="1" applyFill="1" applyBorder="1" applyAlignment="1">
      <alignment horizontal="center" wrapText="1"/>
    </xf>
    <xf numFmtId="0" fontId="21" fillId="3" borderId="0" xfId="11" applyFont="1" applyFill="1" applyAlignment="1">
      <alignment horizontal="center"/>
    </xf>
    <xf numFmtId="0" fontId="21" fillId="3" borderId="0" xfId="11" applyFont="1" applyFill="1" applyAlignment="1">
      <alignment horizontal="center" wrapText="1"/>
    </xf>
    <xf numFmtId="0" fontId="21" fillId="3" borderId="0" xfId="11" applyFont="1" applyFill="1" applyAlignment="1">
      <alignment horizontal="right"/>
    </xf>
    <xf numFmtId="0" fontId="73" fillId="3" borderId="3" xfId="16" applyFont="1" applyFill="1" applyBorder="1" applyAlignment="1">
      <alignment vertical="center"/>
    </xf>
    <xf numFmtId="173" fontId="24" fillId="3" borderId="0" xfId="12" applyNumberFormat="1" applyFont="1" applyFill="1" applyBorder="1" applyAlignment="1">
      <alignment horizontal="center" vertical="center"/>
    </xf>
    <xf numFmtId="3" fontId="24" fillId="3" borderId="0" xfId="11" applyNumberFormat="1" applyFont="1" applyFill="1"/>
    <xf numFmtId="0" fontId="21" fillId="3" borderId="0" xfId="11" applyFont="1" applyFill="1" applyAlignment="1">
      <alignment wrapText="1"/>
    </xf>
    <xf numFmtId="0" fontId="42" fillId="3" borderId="0" xfId="18" applyFont="1" applyFill="1"/>
    <xf numFmtId="0" fontId="78" fillId="8" borderId="0" xfId="7" applyFont="1" applyFill="1"/>
    <xf numFmtId="0" fontId="79" fillId="8" borderId="0" xfId="18" applyFont="1" applyFill="1"/>
    <xf numFmtId="166" fontId="79" fillId="8" borderId="0" xfId="22" applyNumberFormat="1" applyFont="1" applyFill="1" applyBorder="1"/>
    <xf numFmtId="0" fontId="79" fillId="8" borderId="0" xfId="20" applyFont="1" applyFill="1"/>
    <xf numFmtId="2" fontId="79" fillId="8" borderId="0" xfId="17" applyNumberFormat="1" applyFont="1" applyFill="1"/>
    <xf numFmtId="2" fontId="79" fillId="8" borderId="0" xfId="17" applyNumberFormat="1" applyFont="1" applyFill="1" applyAlignment="1">
      <alignment horizontal="right"/>
    </xf>
    <xf numFmtId="166" fontId="79" fillId="8" borderId="0" xfId="19" applyNumberFormat="1" applyFont="1" applyFill="1" applyBorder="1"/>
    <xf numFmtId="0" fontId="29" fillId="3" borderId="0" xfId="18" applyFont="1" applyFill="1"/>
    <xf numFmtId="0" fontId="79" fillId="0" borderId="0" xfId="18" applyFont="1"/>
    <xf numFmtId="166" fontId="79" fillId="0" borderId="0" xfId="22" applyNumberFormat="1" applyFont="1" applyFill="1" applyBorder="1"/>
    <xf numFmtId="0" fontId="79" fillId="0" borderId="0" xfId="20" applyFont="1"/>
    <xf numFmtId="2" fontId="79" fillId="0" borderId="0" xfId="17" applyNumberFormat="1" applyFont="1"/>
    <xf numFmtId="2" fontId="79" fillId="0" borderId="0" xfId="17" applyNumberFormat="1" applyFont="1" applyAlignment="1">
      <alignment horizontal="right"/>
    </xf>
    <xf numFmtId="174" fontId="79" fillId="0" borderId="0" xfId="17" applyNumberFormat="1" applyFont="1" applyAlignment="1">
      <alignment horizontal="right"/>
    </xf>
    <xf numFmtId="0" fontId="79" fillId="3" borderId="0" xfId="18" applyFont="1" applyFill="1"/>
    <xf numFmtId="165" fontId="79" fillId="0" borderId="0" xfId="18" applyNumberFormat="1" applyFont="1" applyAlignment="1">
      <alignment horizontal="right"/>
    </xf>
    <xf numFmtId="165" fontId="79" fillId="0" borderId="0" xfId="18" applyNumberFormat="1" applyFont="1"/>
    <xf numFmtId="174" fontId="79" fillId="0" borderId="0" xfId="18" applyNumberFormat="1" applyFont="1"/>
    <xf numFmtId="174" fontId="79" fillId="0" borderId="0" xfId="18" applyNumberFormat="1" applyFont="1" applyAlignment="1">
      <alignment horizontal="right"/>
    </xf>
    <xf numFmtId="166" fontId="79" fillId="0" borderId="0" xfId="12" applyNumberFormat="1" applyFont="1" applyFill="1" applyBorder="1"/>
    <xf numFmtId="174" fontId="79" fillId="9" borderId="0" xfId="18" applyNumberFormat="1" applyFont="1" applyFill="1"/>
    <xf numFmtId="174" fontId="79" fillId="9" borderId="0" xfId="18" applyNumberFormat="1" applyFont="1" applyFill="1" applyAlignment="1">
      <alignment horizontal="right"/>
    </xf>
    <xf numFmtId="166" fontId="24" fillId="3" borderId="0" xfId="19" applyNumberFormat="1" applyFont="1" applyFill="1"/>
    <xf numFmtId="166" fontId="79" fillId="0" borderId="0" xfId="19" applyNumberFormat="1" applyFont="1" applyFill="1" applyBorder="1"/>
    <xf numFmtId="166" fontId="42" fillId="3" borderId="0" xfId="21" applyNumberFormat="1" applyFont="1" applyFill="1"/>
    <xf numFmtId="165" fontId="79" fillId="8" borderId="0" xfId="18" applyNumberFormat="1" applyFont="1" applyFill="1" applyAlignment="1">
      <alignment horizontal="right"/>
    </xf>
    <xf numFmtId="174" fontId="79" fillId="8" borderId="0" xfId="18" applyNumberFormat="1" applyFont="1" applyFill="1"/>
    <xf numFmtId="174" fontId="79" fillId="8" borderId="0" xfId="18" applyNumberFormat="1" applyFont="1" applyFill="1" applyAlignment="1">
      <alignment horizontal="right"/>
    </xf>
    <xf numFmtId="0" fontId="52" fillId="3" borderId="0" xfId="17" applyFont="1" applyFill="1"/>
    <xf numFmtId="0" fontId="52" fillId="3" borderId="0" xfId="17" applyFont="1" applyFill="1" applyAlignment="1">
      <alignment horizontal="center"/>
    </xf>
    <xf numFmtId="0" fontId="21" fillId="7" borderId="0" xfId="17" applyFont="1" applyFill="1" applyAlignment="1">
      <alignment horizontal="left"/>
    </xf>
    <xf numFmtId="0" fontId="80" fillId="7" borderId="0" xfId="17" applyFont="1" applyFill="1" applyAlignment="1">
      <alignment horizontal="left"/>
    </xf>
    <xf numFmtId="0" fontId="24" fillId="3" borderId="0" xfId="18" applyFont="1" applyFill="1"/>
    <xf numFmtId="49" fontId="21" fillId="3" borderId="0" xfId="5" applyNumberFormat="1" applyFont="1" applyFill="1" applyAlignment="1">
      <alignment horizontal="center" vertical="center"/>
    </xf>
    <xf numFmtId="2" fontId="24" fillId="3" borderId="0" xfId="18" applyNumberFormat="1" applyFont="1" applyFill="1" applyAlignment="1">
      <alignment horizontal="center" vertical="center"/>
    </xf>
    <xf numFmtId="166" fontId="24" fillId="3" borderId="0" xfId="18" applyNumberFormat="1" applyFont="1" applyFill="1" applyAlignment="1">
      <alignment horizontal="center" vertical="center"/>
    </xf>
    <xf numFmtId="175" fontId="24" fillId="3" borderId="0" xfId="18" applyNumberFormat="1" applyFont="1" applyFill="1" applyAlignment="1">
      <alignment horizontal="center" vertical="center"/>
    </xf>
    <xf numFmtId="0" fontId="52" fillId="3" borderId="2" xfId="17" applyFont="1" applyFill="1" applyBorder="1"/>
    <xf numFmtId="0" fontId="52" fillId="3" borderId="1" xfId="17" applyFont="1" applyFill="1" applyBorder="1"/>
    <xf numFmtId="166" fontId="52" fillId="3" borderId="0" xfId="12" applyNumberFormat="1" applyFont="1" applyFill="1"/>
    <xf numFmtId="0" fontId="29" fillId="3" borderId="0" xfId="17" applyFont="1" applyFill="1"/>
    <xf numFmtId="0" fontId="24" fillId="0" borderId="0" xfId="11" applyFont="1" applyAlignment="1">
      <alignment horizontal="left"/>
    </xf>
    <xf numFmtId="49" fontId="52" fillId="3" borderId="0" xfId="17" applyNumberFormat="1" applyFont="1" applyFill="1" applyAlignment="1">
      <alignment horizontal="center" vertical="center"/>
    </xf>
    <xf numFmtId="49" fontId="52" fillId="3" borderId="3" xfId="17" applyNumberFormat="1" applyFont="1" applyFill="1" applyBorder="1" applyAlignment="1">
      <alignment horizontal="center" vertical="center"/>
    </xf>
    <xf numFmtId="0" fontId="24" fillId="3" borderId="0" xfId="18" applyFont="1" applyFill="1" applyAlignment="1">
      <alignment horizontal="center" vertical="center"/>
    </xf>
    <xf numFmtId="0" fontId="24" fillId="3" borderId="3" xfId="18" applyFont="1" applyFill="1" applyBorder="1" applyAlignment="1">
      <alignment horizontal="center" vertical="center"/>
    </xf>
    <xf numFmtId="49" fontId="52" fillId="3" borderId="0" xfId="17" applyNumberFormat="1" applyFont="1" applyFill="1"/>
    <xf numFmtId="0" fontId="52" fillId="0" borderId="0" xfId="17" applyFont="1"/>
    <xf numFmtId="0" fontId="24" fillId="0" borderId="0" xfId="18" applyFont="1" applyAlignment="1">
      <alignment horizontal="center" vertical="center"/>
    </xf>
    <xf numFmtId="0" fontId="24" fillId="0" borderId="3" xfId="18" applyFont="1" applyBorder="1" applyAlignment="1">
      <alignment horizontal="center" vertical="center"/>
    </xf>
    <xf numFmtId="49" fontId="52" fillId="0" borderId="0" xfId="17" applyNumberFormat="1" applyFont="1"/>
    <xf numFmtId="0" fontId="24" fillId="0" borderId="15" xfId="18" applyFont="1" applyBorder="1" applyAlignment="1">
      <alignment vertical="center"/>
    </xf>
    <xf numFmtId="0" fontId="24" fillId="0" borderId="2" xfId="18" applyFont="1" applyBorder="1" applyAlignment="1">
      <alignment horizontal="center" vertical="center"/>
    </xf>
    <xf numFmtId="0" fontId="24" fillId="0" borderId="1" xfId="18" applyFont="1" applyBorder="1" applyAlignment="1">
      <alignment horizontal="center" vertical="center"/>
    </xf>
    <xf numFmtId="0" fontId="52" fillId="3" borderId="15" xfId="17" applyFont="1" applyFill="1" applyBorder="1"/>
    <xf numFmtId="0" fontId="24" fillId="0" borderId="3" xfId="11" applyFont="1" applyBorder="1"/>
    <xf numFmtId="169" fontId="24" fillId="4" borderId="0" xfId="14" applyNumberFormat="1" applyFont="1" applyFill="1" applyBorder="1" applyAlignment="1">
      <alignment horizontal="center"/>
    </xf>
    <xf numFmtId="169" fontId="52" fillId="4" borderId="0" xfId="14" applyNumberFormat="1" applyFont="1" applyFill="1" applyBorder="1" applyAlignment="1">
      <alignment horizontal="center"/>
    </xf>
    <xf numFmtId="176" fontId="24" fillId="4" borderId="0" xfId="11" applyNumberFormat="1" applyFont="1" applyFill="1" applyAlignment="1">
      <alignment horizontal="center"/>
    </xf>
    <xf numFmtId="9" fontId="60" fillId="3" borderId="0" xfId="42" applyFont="1" applyFill="1" applyBorder="1" applyAlignment="1">
      <alignment horizontal="center" vertical="center"/>
    </xf>
    <xf numFmtId="9" fontId="60" fillId="3" borderId="0" xfId="42" applyFont="1" applyFill="1" applyBorder="1" applyAlignment="1">
      <alignment horizontal="center"/>
    </xf>
    <xf numFmtId="171" fontId="21" fillId="3" borderId="4" xfId="14" applyNumberFormat="1" applyFont="1" applyFill="1" applyBorder="1" applyAlignment="1">
      <alignment vertical="center"/>
    </xf>
    <xf numFmtId="171" fontId="21" fillId="3" borderId="5" xfId="14" applyNumberFormat="1" applyFont="1" applyFill="1" applyBorder="1" applyAlignment="1">
      <alignment vertical="center"/>
    </xf>
    <xf numFmtId="9" fontId="60" fillId="3" borderId="4" xfId="42" applyFont="1" applyFill="1" applyBorder="1" applyAlignment="1">
      <alignment horizontal="center" vertical="center"/>
    </xf>
    <xf numFmtId="9" fontId="60" fillId="3" borderId="4" xfId="42" applyFont="1" applyFill="1" applyBorder="1" applyAlignment="1">
      <alignment horizontal="center"/>
    </xf>
    <xf numFmtId="176" fontId="24" fillId="3" borderId="0" xfId="11" applyNumberFormat="1" applyFont="1" applyFill="1"/>
    <xf numFmtId="4" fontId="24" fillId="3" borderId="0" xfId="11" applyNumberFormat="1" applyFont="1" applyFill="1"/>
    <xf numFmtId="166" fontId="52" fillId="3" borderId="0" xfId="12" applyNumberFormat="1" applyFont="1" applyFill="1" applyBorder="1"/>
    <xf numFmtId="169" fontId="21" fillId="3" borderId="0" xfId="14" applyNumberFormat="1" applyFont="1" applyFill="1" applyBorder="1" applyAlignment="1">
      <alignment horizontal="right"/>
    </xf>
    <xf numFmtId="0" fontId="24" fillId="3" borderId="3" xfId="11" applyFont="1" applyFill="1" applyBorder="1"/>
    <xf numFmtId="165" fontId="24" fillId="3" borderId="0" xfId="11" applyNumberFormat="1" applyFont="1" applyFill="1" applyAlignment="1">
      <alignment horizontal="center"/>
    </xf>
    <xf numFmtId="0" fontId="51" fillId="3" borderId="3" xfId="11" applyFont="1" applyFill="1" applyBorder="1" applyAlignment="1">
      <alignment wrapText="1"/>
    </xf>
    <xf numFmtId="166" fontId="51" fillId="3" borderId="0" xfId="24" applyNumberFormat="1" applyFont="1" applyFill="1" applyAlignment="1">
      <alignment horizontal="center"/>
    </xf>
    <xf numFmtId="166" fontId="51" fillId="3" borderId="0" xfId="24" applyNumberFormat="1" applyFont="1" applyFill="1" applyBorder="1" applyAlignment="1">
      <alignment horizontal="center"/>
    </xf>
    <xf numFmtId="165" fontId="24" fillId="3" borderId="0" xfId="24" applyNumberFormat="1" applyFont="1" applyFill="1" applyAlignment="1">
      <alignment horizontal="center"/>
    </xf>
    <xf numFmtId="165" fontId="24" fillId="3" borderId="0" xfId="24" applyNumberFormat="1" applyFont="1" applyFill="1" applyBorder="1" applyAlignment="1">
      <alignment horizontal="center"/>
    </xf>
    <xf numFmtId="166" fontId="24" fillId="3" borderId="0" xfId="24" applyNumberFormat="1" applyFont="1" applyFill="1"/>
    <xf numFmtId="166" fontId="24" fillId="3" borderId="0" xfId="24" applyNumberFormat="1" applyFont="1" applyFill="1" applyBorder="1"/>
    <xf numFmtId="0" fontId="24" fillId="3" borderId="0" xfId="11" applyFont="1" applyFill="1" applyAlignment="1">
      <alignment horizontal="right"/>
    </xf>
    <xf numFmtId="0" fontId="64" fillId="3" borderId="0" xfId="11" applyFont="1" applyFill="1"/>
    <xf numFmtId="0" fontId="24" fillId="3" borderId="3" xfId="11" applyFont="1" applyFill="1" applyBorder="1" applyAlignment="1">
      <alignment vertical="center" wrapText="1"/>
    </xf>
    <xf numFmtId="165" fontId="24" fillId="3" borderId="24" xfId="14" applyNumberFormat="1" applyFont="1" applyFill="1" applyBorder="1" applyAlignment="1">
      <alignment horizontal="center"/>
    </xf>
    <xf numFmtId="165" fontId="24" fillId="3" borderId="0" xfId="14" applyNumberFormat="1" applyFont="1" applyFill="1" applyBorder="1" applyAlignment="1">
      <alignment horizontal="center"/>
    </xf>
    <xf numFmtId="166" fontId="60" fillId="3" borderId="0" xfId="24" applyNumberFormat="1" applyFont="1" applyFill="1" applyBorder="1" applyAlignment="1">
      <alignment horizontal="center"/>
    </xf>
    <xf numFmtId="165" fontId="24" fillId="3" borderId="0" xfId="11" applyNumberFormat="1" applyFont="1" applyFill="1"/>
    <xf numFmtId="166" fontId="60" fillId="3" borderId="0" xfId="24" applyNumberFormat="1" applyFont="1" applyFill="1" applyBorder="1" applyAlignment="1">
      <alignment horizontal="right"/>
    </xf>
    <xf numFmtId="166" fontId="21" fillId="3" borderId="0" xfId="24" applyNumberFormat="1" applyFont="1" applyFill="1" applyBorder="1" applyAlignment="1">
      <alignment horizontal="right"/>
    </xf>
    <xf numFmtId="166" fontId="24" fillId="3" borderId="0" xfId="24" applyNumberFormat="1" applyFont="1" applyFill="1" applyBorder="1" applyAlignment="1">
      <alignment horizontal="right"/>
    </xf>
    <xf numFmtId="0" fontId="51" fillId="3" borderId="0" xfId="11" applyFont="1" applyFill="1" applyAlignment="1">
      <alignment horizontal="right"/>
    </xf>
    <xf numFmtId="43" fontId="24" fillId="3" borderId="0" xfId="11" applyNumberFormat="1" applyFont="1" applyFill="1"/>
    <xf numFmtId="43" fontId="24" fillId="3" borderId="0" xfId="14" applyFont="1" applyFill="1" applyBorder="1" applyAlignment="1">
      <alignment horizontal="right"/>
    </xf>
    <xf numFmtId="165" fontId="24" fillId="4" borderId="24" xfId="14" applyNumberFormat="1" applyFont="1" applyFill="1" applyBorder="1" applyAlignment="1">
      <alignment horizontal="center"/>
    </xf>
    <xf numFmtId="165" fontId="24" fillId="4" borderId="0" xfId="14" applyNumberFormat="1" applyFont="1" applyFill="1" applyBorder="1" applyAlignment="1">
      <alignment horizontal="center"/>
    </xf>
    <xf numFmtId="166" fontId="60" fillId="4" borderId="0" xfId="24" applyNumberFormat="1" applyFont="1" applyFill="1" applyBorder="1" applyAlignment="1">
      <alignment horizontal="center"/>
    </xf>
    <xf numFmtId="43" fontId="64" fillId="4" borderId="0" xfId="11" applyNumberFormat="1" applyFont="1" applyFill="1"/>
    <xf numFmtId="166" fontId="60" fillId="4" borderId="0" xfId="24" applyNumberFormat="1" applyFont="1" applyFill="1" applyBorder="1" applyAlignment="1">
      <alignment horizontal="right"/>
    </xf>
    <xf numFmtId="43" fontId="24" fillId="4" borderId="0" xfId="14" applyFont="1" applyFill="1" applyBorder="1" applyAlignment="1">
      <alignment horizontal="right"/>
    </xf>
    <xf numFmtId="0" fontId="24" fillId="4" borderId="2" xfId="11" applyFont="1" applyFill="1" applyBorder="1" applyAlignment="1">
      <alignment vertical="center" wrapText="1"/>
    </xf>
    <xf numFmtId="165" fontId="24" fillId="4" borderId="15" xfId="14" applyNumberFormat="1" applyFont="1" applyFill="1" applyBorder="1" applyAlignment="1">
      <alignment horizontal="center"/>
    </xf>
    <xf numFmtId="165" fontId="24" fillId="4" borderId="2" xfId="14" applyNumberFormat="1" applyFont="1" applyFill="1" applyBorder="1" applyAlignment="1">
      <alignment horizontal="center"/>
    </xf>
    <xf numFmtId="166" fontId="60" fillId="4" borderId="2" xfId="24" applyNumberFormat="1" applyFont="1" applyFill="1" applyBorder="1" applyAlignment="1">
      <alignment horizontal="center"/>
    </xf>
    <xf numFmtId="165" fontId="21" fillId="3" borderId="24" xfId="14" applyNumberFormat="1" applyFont="1" applyFill="1" applyBorder="1" applyAlignment="1">
      <alignment horizontal="center"/>
    </xf>
    <xf numFmtId="165" fontId="21" fillId="3" borderId="0" xfId="14" applyNumberFormat="1" applyFont="1" applyFill="1" applyBorder="1" applyAlignment="1">
      <alignment horizontal="center"/>
    </xf>
    <xf numFmtId="0" fontId="21" fillId="4" borderId="7" xfId="11" applyFont="1" applyFill="1" applyBorder="1" applyAlignment="1">
      <alignment horizontal="center" wrapText="1"/>
    </xf>
    <xf numFmtId="166" fontId="24" fillId="3" borderId="24" xfId="24" applyNumberFormat="1" applyFont="1" applyFill="1" applyBorder="1" applyAlignment="1">
      <alignment horizontal="center"/>
    </xf>
    <xf numFmtId="166" fontId="24" fillId="3" borderId="0" xfId="24" applyNumberFormat="1" applyFont="1" applyFill="1" applyBorder="1" applyAlignment="1">
      <alignment horizontal="center"/>
    </xf>
    <xf numFmtId="0" fontId="60" fillId="3" borderId="0" xfId="11" applyFont="1" applyFill="1" applyAlignment="1">
      <alignment horizontal="right" wrapText="1"/>
    </xf>
    <xf numFmtId="166" fontId="24" fillId="4" borderId="24" xfId="24" applyNumberFormat="1" applyFont="1" applyFill="1" applyBorder="1" applyAlignment="1">
      <alignment horizontal="center"/>
    </xf>
    <xf numFmtId="166" fontId="24" fillId="4" borderId="0" xfId="24" applyNumberFormat="1" applyFont="1" applyFill="1" applyBorder="1" applyAlignment="1">
      <alignment horizontal="center"/>
    </xf>
    <xf numFmtId="166" fontId="51" fillId="4" borderId="0" xfId="24" applyNumberFormat="1" applyFont="1" applyFill="1" applyBorder="1"/>
    <xf numFmtId="166" fontId="75" fillId="4" borderId="0" xfId="11" applyNumberFormat="1" applyFont="1" applyFill="1"/>
    <xf numFmtId="177" fontId="24" fillId="3" borderId="25" xfId="11" applyNumberFormat="1" applyFont="1" applyFill="1" applyBorder="1" applyAlignment="1">
      <alignment horizontal="center"/>
    </xf>
    <xf numFmtId="177" fontId="24" fillId="3" borderId="0" xfId="11" applyNumberFormat="1" applyFont="1" applyFill="1" applyAlignment="1">
      <alignment horizontal="center"/>
    </xf>
    <xf numFmtId="0" fontId="21" fillId="3" borderId="4" xfId="11" applyFont="1" applyFill="1" applyBorder="1"/>
    <xf numFmtId="177" fontId="21" fillId="3" borderId="6" xfId="11" applyNumberFormat="1" applyFont="1" applyFill="1" applyBorder="1" applyAlignment="1">
      <alignment horizontal="center"/>
    </xf>
    <xf numFmtId="177" fontId="21" fillId="3" borderId="4" xfId="11" applyNumberFormat="1" applyFont="1" applyFill="1" applyBorder="1" applyAlignment="1">
      <alignment horizontal="center"/>
    </xf>
    <xf numFmtId="166" fontId="60" fillId="3" borderId="4" xfId="24" applyNumberFormat="1" applyFont="1" applyFill="1" applyBorder="1" applyAlignment="1">
      <alignment horizontal="center"/>
    </xf>
    <xf numFmtId="166" fontId="52" fillId="4" borderId="0" xfId="24" applyNumberFormat="1" applyFont="1" applyFill="1"/>
    <xf numFmtId="0" fontId="21" fillId="3" borderId="19" xfId="11" applyFont="1" applyFill="1" applyBorder="1" applyAlignment="1">
      <alignment horizontal="center" wrapText="1"/>
    </xf>
    <xf numFmtId="2" fontId="24" fillId="3" borderId="25" xfId="11" applyNumberFormat="1" applyFont="1" applyFill="1" applyBorder="1" applyAlignment="1">
      <alignment horizontal="center" vertical="center" wrapText="1"/>
    </xf>
    <xf numFmtId="2" fontId="24" fillId="3" borderId="0" xfId="11" applyNumberFormat="1" applyFont="1" applyFill="1" applyAlignment="1">
      <alignment horizontal="center" vertical="center" wrapText="1"/>
    </xf>
    <xf numFmtId="2" fontId="24" fillId="3" borderId="0" xfId="11" applyNumberFormat="1" applyFont="1" applyFill="1" applyAlignment="1">
      <alignment horizontal="center" vertical="center"/>
    </xf>
    <xf numFmtId="166" fontId="60" fillId="3" borderId="0" xfId="42" applyNumberFormat="1" applyFont="1" applyFill="1" applyBorder="1" applyAlignment="1">
      <alignment horizontal="center" vertical="center"/>
    </xf>
    <xf numFmtId="0" fontId="21" fillId="3" borderId="4" xfId="11" applyFont="1" applyFill="1" applyBorder="1" applyAlignment="1">
      <alignment horizontal="left" vertical="center" wrapText="1"/>
    </xf>
    <xf numFmtId="2" fontId="21" fillId="3" borderId="6" xfId="11" applyNumberFormat="1" applyFont="1" applyFill="1" applyBorder="1" applyAlignment="1">
      <alignment horizontal="center" vertical="center" wrapText="1"/>
    </xf>
    <xf numFmtId="2" fontId="21" fillId="3" borderId="4" xfId="11" applyNumberFormat="1" applyFont="1" applyFill="1" applyBorder="1" applyAlignment="1">
      <alignment horizontal="center" vertical="center" wrapText="1"/>
    </xf>
    <xf numFmtId="2" fontId="21" fillId="3" borderId="4" xfId="11" applyNumberFormat="1" applyFont="1" applyFill="1" applyBorder="1" applyAlignment="1">
      <alignment horizontal="center" vertical="center"/>
    </xf>
    <xf numFmtId="166" fontId="60" fillId="3" borderId="4" xfId="42" applyNumberFormat="1" applyFont="1" applyFill="1" applyBorder="1" applyAlignment="1">
      <alignment horizontal="center" vertical="center"/>
    </xf>
    <xf numFmtId="166" fontId="60" fillId="3" borderId="0" xfId="24" applyNumberFormat="1" applyFont="1" applyFill="1" applyBorder="1"/>
    <xf numFmtId="176" fontId="24" fillId="4" borderId="0" xfId="11" applyNumberFormat="1" applyFont="1" applyFill="1"/>
    <xf numFmtId="0" fontId="15" fillId="0" borderId="0" xfId="0" applyFont="1" applyAlignment="1">
      <alignment horizontal="center"/>
    </xf>
    <xf numFmtId="0" fontId="81" fillId="0" borderId="0" xfId="0" applyFont="1"/>
    <xf numFmtId="164" fontId="52" fillId="0" borderId="0" xfId="0" applyNumberFormat="1" applyFont="1" applyAlignment="1">
      <alignment horizontal="center"/>
    </xf>
    <xf numFmtId="165" fontId="52" fillId="0" borderId="0" xfId="0" applyNumberFormat="1" applyFont="1" applyAlignment="1">
      <alignment horizont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xf>
    <xf numFmtId="0" fontId="21" fillId="0" borderId="9" xfId="0" applyFont="1" applyBorder="1" applyAlignment="1">
      <alignment horizontal="center" vertical="center" wrapText="1"/>
    </xf>
    <xf numFmtId="0" fontId="21" fillId="0" borderId="0" xfId="0" applyFont="1"/>
    <xf numFmtId="10" fontId="21" fillId="0" borderId="10" xfId="8" applyNumberFormat="1" applyFont="1" applyFill="1" applyBorder="1" applyAlignment="1">
      <alignment horizontal="center"/>
    </xf>
    <xf numFmtId="0" fontId="42" fillId="0" borderId="0" xfId="9" applyFont="1"/>
    <xf numFmtId="0" fontId="24" fillId="0" borderId="11" xfId="0" applyFont="1" applyBorder="1"/>
    <xf numFmtId="10" fontId="24" fillId="0" borderId="3" xfId="0" applyNumberFormat="1" applyFont="1" applyBorder="1" applyAlignment="1">
      <alignment horizontal="center"/>
    </xf>
    <xf numFmtId="0" fontId="51" fillId="0" borderId="0" xfId="0" applyFont="1" applyAlignment="1">
      <alignment vertical="center"/>
    </xf>
    <xf numFmtId="0" fontId="24" fillId="0" borderId="12" xfId="0" applyFont="1" applyBorder="1"/>
    <xf numFmtId="10" fontId="24" fillId="0" borderId="12" xfId="0" applyNumberFormat="1" applyFont="1" applyBorder="1" applyAlignment="1">
      <alignment horizontal="center"/>
    </xf>
    <xf numFmtId="0" fontId="52" fillId="0" borderId="5" xfId="0" applyFont="1" applyBorder="1"/>
    <xf numFmtId="0" fontId="24" fillId="0" borderId="5" xfId="0" applyFont="1" applyBorder="1"/>
    <xf numFmtId="0" fontId="51" fillId="0" borderId="3" xfId="0" applyFont="1" applyBorder="1" applyAlignment="1">
      <alignment vertical="center"/>
    </xf>
    <xf numFmtId="0" fontId="24" fillId="0" borderId="3" xfId="0" applyFont="1" applyBorder="1"/>
    <xf numFmtId="0" fontId="24" fillId="0" borderId="1" xfId="0" applyFont="1" applyBorder="1"/>
    <xf numFmtId="0" fontId="24" fillId="0" borderId="13" xfId="0" applyFont="1" applyBorder="1"/>
    <xf numFmtId="0" fontId="24" fillId="0" borderId="3" xfId="0" applyFont="1" applyBorder="1" applyAlignment="1">
      <alignment vertical="center"/>
    </xf>
    <xf numFmtId="0" fontId="51" fillId="0" borderId="1" xfId="0" applyFont="1" applyBorder="1" applyAlignment="1">
      <alignment vertical="center"/>
    </xf>
    <xf numFmtId="0" fontId="21" fillId="0" borderId="4" xfId="0" applyFont="1" applyBorder="1" applyAlignment="1">
      <alignment horizontal="left"/>
    </xf>
    <xf numFmtId="10" fontId="21" fillId="0" borderId="4" xfId="8" applyNumberFormat="1" applyFont="1" applyFill="1" applyBorder="1" applyAlignment="1">
      <alignment horizontal="center"/>
    </xf>
    <xf numFmtId="0" fontId="51" fillId="0" borderId="0" xfId="0" applyFont="1" applyAlignment="1">
      <alignment horizontal="center" vertical="center"/>
    </xf>
    <xf numFmtId="0" fontId="24" fillId="0" borderId="0" xfId="0" applyFont="1"/>
    <xf numFmtId="10" fontId="24" fillId="0" borderId="0" xfId="0" applyNumberFormat="1" applyFont="1" applyAlignment="1">
      <alignment horizontal="center"/>
    </xf>
    <xf numFmtId="0" fontId="51" fillId="0" borderId="3" xfId="0" applyFont="1" applyBorder="1"/>
    <xf numFmtId="10" fontId="24" fillId="0" borderId="11" xfId="0" applyNumberFormat="1" applyFont="1" applyBorder="1" applyAlignment="1">
      <alignment horizontal="center"/>
    </xf>
    <xf numFmtId="0" fontId="51" fillId="0" borderId="5" xfId="0" applyFont="1" applyBorder="1" applyAlignment="1">
      <alignment vertical="center"/>
    </xf>
    <xf numFmtId="10" fontId="24" fillId="0" borderId="13" xfId="0" applyNumberFormat="1" applyFont="1" applyBorder="1" applyAlignment="1">
      <alignment horizontal="center"/>
    </xf>
    <xf numFmtId="0" fontId="52" fillId="0" borderId="0" xfId="0" applyFont="1" applyAlignment="1">
      <alignment horizontal="center"/>
    </xf>
    <xf numFmtId="0" fontId="15" fillId="0" borderId="4" xfId="0" applyFont="1" applyBorder="1"/>
    <xf numFmtId="0" fontId="15" fillId="0" borderId="4" xfId="0" applyFont="1" applyBorder="1" applyAlignment="1">
      <alignment horizontal="center"/>
    </xf>
    <xf numFmtId="0" fontId="52" fillId="0" borderId="0" xfId="0" applyFont="1" applyAlignment="1">
      <alignment horizontal="center" wrapText="1"/>
    </xf>
    <xf numFmtId="3" fontId="52" fillId="0" borderId="0" xfId="0" applyNumberFormat="1" applyFont="1" applyAlignment="1">
      <alignment horizontal="center"/>
    </xf>
    <xf numFmtId="0" fontId="52" fillId="0" borderId="4" xfId="0" applyFont="1" applyBorder="1" applyAlignment="1">
      <alignment horizontal="left"/>
    </xf>
    <xf numFmtId="166" fontId="52" fillId="0" borderId="6" xfId="0" applyNumberFormat="1" applyFont="1" applyBorder="1" applyAlignment="1">
      <alignment horizontal="center"/>
    </xf>
    <xf numFmtId="0" fontId="15" fillId="0" borderId="1" xfId="0" applyFont="1" applyBorder="1" applyAlignment="1">
      <alignment wrapText="1"/>
    </xf>
    <xf numFmtId="165" fontId="15" fillId="0" borderId="2"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52" fillId="0" borderId="3" xfId="0" applyFont="1" applyBorder="1"/>
    <xf numFmtId="165" fontId="52" fillId="0" borderId="0" xfId="0" applyNumberFormat="1" applyFont="1" applyAlignment="1">
      <alignment horizontal="center" vertical="center"/>
    </xf>
    <xf numFmtId="3" fontId="52" fillId="0" borderId="0" xfId="0" applyNumberFormat="1" applyFont="1" applyAlignment="1">
      <alignment horizontal="center" vertical="center"/>
    </xf>
    <xf numFmtId="165" fontId="52" fillId="0" borderId="3" xfId="0" applyNumberFormat="1" applyFont="1" applyBorder="1" applyAlignment="1">
      <alignment horizontal="center" vertical="center"/>
    </xf>
    <xf numFmtId="0" fontId="21" fillId="0" borderId="7" xfId="10" applyFont="1" applyBorder="1" applyAlignment="1">
      <alignment horizontal="center"/>
    </xf>
    <xf numFmtId="165" fontId="21" fillId="0" borderId="8" xfId="10" applyNumberFormat="1" applyFont="1" applyBorder="1" applyAlignment="1">
      <alignment horizontal="center" wrapText="1"/>
    </xf>
    <xf numFmtId="165" fontId="21" fillId="0" borderId="7" xfId="10" applyNumberFormat="1" applyFont="1" applyBorder="1" applyAlignment="1">
      <alignment horizontal="center" wrapText="1"/>
    </xf>
    <xf numFmtId="165" fontId="21" fillId="0" borderId="11" xfId="10" applyNumberFormat="1" applyFont="1" applyBorder="1" applyAlignment="1">
      <alignment horizontal="center" wrapText="1"/>
    </xf>
    <xf numFmtId="0" fontId="24" fillId="0" borderId="0" xfId="10" applyFont="1" applyAlignment="1">
      <alignment vertical="center"/>
    </xf>
    <xf numFmtId="0" fontId="24" fillId="0" borderId="14" xfId="10" applyFont="1" applyBorder="1" applyAlignment="1">
      <alignment horizontal="left"/>
    </xf>
    <xf numFmtId="3" fontId="42" fillId="0" borderId="14" xfId="2" applyNumberFormat="1" applyFont="1" applyFill="1" applyBorder="1" applyAlignment="1">
      <alignment horizontal="center"/>
    </xf>
    <xf numFmtId="176" fontId="42" fillId="0" borderId="14" xfId="2" applyNumberFormat="1" applyFont="1" applyFill="1" applyBorder="1" applyAlignment="1">
      <alignment horizontal="center"/>
    </xf>
    <xf numFmtId="165" fontId="42" fillId="0" borderId="14" xfId="2" applyNumberFormat="1" applyFont="1" applyFill="1" applyBorder="1" applyAlignment="1">
      <alignment horizontal="center"/>
    </xf>
    <xf numFmtId="165" fontId="42" fillId="0" borderId="0" xfId="2" applyNumberFormat="1" applyFont="1" applyFill="1" applyBorder="1" applyAlignment="1">
      <alignment horizontal="center"/>
    </xf>
    <xf numFmtId="165" fontId="42" fillId="0" borderId="13" xfId="2" applyNumberFormat="1" applyFont="1" applyFill="1" applyBorder="1" applyAlignment="1">
      <alignment horizontal="center"/>
    </xf>
    <xf numFmtId="0" fontId="24" fillId="0" borderId="11" xfId="10" applyFont="1" applyBorder="1" applyAlignment="1">
      <alignment horizontal="left"/>
    </xf>
    <xf numFmtId="3" fontId="42" fillId="0" borderId="11" xfId="2" applyNumberFormat="1" applyFont="1" applyFill="1" applyBorder="1" applyAlignment="1">
      <alignment horizontal="center"/>
    </xf>
    <xf numFmtId="176" fontId="42" fillId="0" borderId="11" xfId="2" applyNumberFormat="1" applyFont="1" applyFill="1" applyBorder="1" applyAlignment="1">
      <alignment horizontal="center"/>
    </xf>
    <xf numFmtId="165" fontId="42" fillId="0" borderId="11" xfId="2" applyNumberFormat="1" applyFont="1" applyFill="1" applyBorder="1" applyAlignment="1">
      <alignment horizontal="center"/>
    </xf>
    <xf numFmtId="0" fontId="24" fillId="0" borderId="0" xfId="10" applyFont="1" applyAlignment="1">
      <alignment horizontal="center" vertical="center"/>
    </xf>
    <xf numFmtId="0" fontId="42" fillId="0" borderId="11" xfId="2" applyFont="1" applyFill="1" applyBorder="1" applyAlignment="1">
      <alignment horizontal="center"/>
    </xf>
    <xf numFmtId="3" fontId="42" fillId="0" borderId="12" xfId="2" applyNumberFormat="1" applyFont="1" applyFill="1" applyBorder="1" applyAlignment="1">
      <alignment horizontal="center"/>
    </xf>
    <xf numFmtId="0" fontId="42" fillId="0" borderId="12" xfId="2" applyFont="1" applyFill="1" applyBorder="1" applyAlignment="1">
      <alignment horizontal="center"/>
    </xf>
    <xf numFmtId="0" fontId="24" fillId="0" borderId="4" xfId="10" applyFont="1" applyBorder="1" applyAlignment="1">
      <alignment vertical="center" wrapText="1"/>
    </xf>
    <xf numFmtId="176" fontId="42" fillId="0" borderId="13" xfId="2" applyNumberFormat="1" applyFont="1" applyFill="1" applyBorder="1" applyAlignment="1">
      <alignment horizontal="center" vertical="top"/>
    </xf>
    <xf numFmtId="165" fontId="42" fillId="0" borderId="13" xfId="2" applyNumberFormat="1" applyFont="1" applyFill="1" applyBorder="1" applyAlignment="1">
      <alignment horizontal="center" vertical="top"/>
    </xf>
    <xf numFmtId="0" fontId="24" fillId="0" borderId="0" xfId="10" applyFont="1" applyAlignment="1">
      <alignment vertical="center" wrapText="1"/>
    </xf>
    <xf numFmtId="176" fontId="42" fillId="0" borderId="11" xfId="2" applyNumberFormat="1" applyFont="1" applyFill="1" applyBorder="1" applyAlignment="1">
      <alignment horizontal="center" wrapText="1"/>
    </xf>
    <xf numFmtId="165" fontId="42" fillId="0" borderId="11" xfId="2" applyNumberFormat="1" applyFont="1" applyFill="1" applyBorder="1" applyAlignment="1">
      <alignment horizontal="center" wrapText="1"/>
    </xf>
    <xf numFmtId="0" fontId="24" fillId="0" borderId="0" xfId="10" applyFont="1" applyAlignment="1">
      <alignment horizontal="center" vertical="center" wrapText="1"/>
    </xf>
    <xf numFmtId="0" fontId="81" fillId="0" borderId="0" xfId="0" applyFont="1" applyAlignment="1">
      <alignment horizontal="center" wrapText="1"/>
    </xf>
    <xf numFmtId="166" fontId="52" fillId="0" borderId="0" xfId="0" applyNumberFormat="1" applyFont="1" applyAlignment="1">
      <alignment horizontal="center"/>
    </xf>
    <xf numFmtId="0" fontId="55" fillId="0" borderId="0" xfId="1" applyFont="1" applyFill="1"/>
    <xf numFmtId="0" fontId="15" fillId="0" borderId="25" xfId="0" applyFont="1" applyBorder="1"/>
    <xf numFmtId="0" fontId="15" fillId="0" borderId="25" xfId="0" applyFont="1" applyBorder="1" applyAlignment="1">
      <alignment horizontal="center"/>
    </xf>
    <xf numFmtId="0" fontId="15" fillId="0" borderId="3" xfId="0" applyFont="1" applyBorder="1" applyAlignment="1">
      <alignment horizontal="center"/>
    </xf>
    <xf numFmtId="0" fontId="81" fillId="0" borderId="5" xfId="0" applyFont="1" applyBorder="1" applyAlignment="1">
      <alignment vertical="center"/>
    </xf>
    <xf numFmtId="0" fontId="52" fillId="0" borderId="6" xfId="0" applyFont="1" applyBorder="1"/>
    <xf numFmtId="0" fontId="52" fillId="0" borderId="6" xfId="0" applyFont="1" applyBorder="1" applyAlignment="1">
      <alignment horizontal="center"/>
    </xf>
    <xf numFmtId="0" fontId="52" fillId="0" borderId="4" xfId="0" applyFont="1" applyBorder="1" applyAlignment="1">
      <alignment horizontal="center"/>
    </xf>
    <xf numFmtId="0" fontId="52" fillId="0" borderId="5" xfId="0" applyFont="1" applyBorder="1" applyAlignment="1">
      <alignment horizontal="center"/>
    </xf>
    <xf numFmtId="0" fontId="15" fillId="0" borderId="6" xfId="0" applyFont="1" applyBorder="1" applyAlignment="1">
      <alignment horizontal="center"/>
    </xf>
    <xf numFmtId="0" fontId="81" fillId="0" borderId="3" xfId="0" applyFont="1" applyBorder="1" applyAlignment="1">
      <alignment vertical="top"/>
    </xf>
    <xf numFmtId="0" fontId="52" fillId="0" borderId="25" xfId="0" applyFont="1" applyBorder="1"/>
    <xf numFmtId="0" fontId="52" fillId="0" borderId="25" xfId="0" applyFont="1" applyBorder="1" applyAlignment="1">
      <alignment horizontal="center"/>
    </xf>
    <xf numFmtId="0" fontId="52" fillId="0" borderId="3" xfId="0" applyFont="1" applyBorder="1" applyAlignment="1">
      <alignment horizontal="center"/>
    </xf>
    <xf numFmtId="0" fontId="52" fillId="0" borderId="0" xfId="0" applyFont="1" applyAlignment="1">
      <alignment vertical="top"/>
    </xf>
    <xf numFmtId="0" fontId="81" fillId="0" borderId="1" xfId="0" applyFont="1" applyBorder="1" applyAlignment="1">
      <alignment vertical="top"/>
    </xf>
    <xf numFmtId="0" fontId="52" fillId="0" borderId="15" xfId="0" applyFont="1" applyBorder="1"/>
    <xf numFmtId="0" fontId="52" fillId="0" borderId="15" xfId="0" applyFont="1" applyBorder="1" applyAlignment="1">
      <alignment horizontal="center"/>
    </xf>
    <xf numFmtId="0" fontId="52" fillId="0" borderId="2" xfId="0" applyFont="1" applyBorder="1" applyAlignment="1">
      <alignment horizontal="center"/>
    </xf>
    <xf numFmtId="0" fontId="52" fillId="0" borderId="1" xfId="0" applyFont="1" applyBorder="1" applyAlignment="1">
      <alignment horizontal="center"/>
    </xf>
    <xf numFmtId="0" fontId="15" fillId="0" borderId="15" xfId="0" applyFont="1" applyBorder="1" applyAlignment="1">
      <alignment horizontal="center"/>
    </xf>
    <xf numFmtId="0" fontId="81" fillId="0" borderId="5" xfId="0" applyFont="1" applyBorder="1" applyAlignment="1">
      <alignment vertical="top"/>
    </xf>
    <xf numFmtId="0" fontId="81" fillId="0" borderId="16" xfId="0" applyFont="1" applyBorder="1" applyAlignment="1">
      <alignment vertical="top"/>
    </xf>
    <xf numFmtId="0" fontId="52" fillId="0" borderId="17" xfId="0" applyFont="1" applyBorder="1"/>
    <xf numFmtId="0" fontId="52" fillId="0" borderId="17" xfId="0" applyFont="1" applyBorder="1" applyAlignment="1">
      <alignment horizontal="center"/>
    </xf>
    <xf numFmtId="0" fontId="52" fillId="0" borderId="16" xfId="0" applyFont="1" applyBorder="1" applyAlignment="1">
      <alignment horizontal="center"/>
    </xf>
    <xf numFmtId="0" fontId="52" fillId="0" borderId="18" xfId="0" applyFont="1" applyBorder="1" applyAlignment="1">
      <alignment horizontal="center"/>
    </xf>
    <xf numFmtId="0" fontId="15" fillId="0" borderId="17" xfId="0" applyFont="1" applyBorder="1" applyAlignment="1">
      <alignment horizontal="center"/>
    </xf>
    <xf numFmtId="0" fontId="52" fillId="0" borderId="5" xfId="0" applyFont="1" applyBorder="1" applyAlignment="1">
      <alignment vertical="top"/>
    </xf>
    <xf numFmtId="0" fontId="52" fillId="0" borderId="1" xfId="0" applyFont="1" applyBorder="1" applyAlignment="1">
      <alignment vertical="top"/>
    </xf>
    <xf numFmtId="0" fontId="15" fillId="0" borderId="5" xfId="0" applyFont="1" applyBorder="1" applyAlignment="1">
      <alignment horizontal="center"/>
    </xf>
    <xf numFmtId="0" fontId="83" fillId="0" borderId="0" xfId="0" applyFont="1"/>
    <xf numFmtId="1" fontId="24" fillId="0" borderId="0" xfId="11" applyNumberFormat="1" applyFont="1"/>
    <xf numFmtId="0" fontId="55" fillId="0" borderId="0" xfId="1" applyFont="1" applyFill="1" applyAlignment="1" applyProtection="1">
      <alignment horizontal="left"/>
    </xf>
    <xf numFmtId="0" fontId="24" fillId="0" borderId="0" xfId="5" applyFont="1"/>
    <xf numFmtId="0" fontId="21" fillId="0" borderId="9" xfId="28" applyFont="1" applyBorder="1" applyAlignment="1">
      <alignment horizontal="left"/>
    </xf>
    <xf numFmtId="0" fontId="21" fillId="0" borderId="19" xfId="28" applyFont="1" applyBorder="1" applyAlignment="1">
      <alignment horizontal="center" wrapText="1"/>
    </xf>
    <xf numFmtId="0" fontId="24" fillId="0" borderId="0" xfId="28" applyFont="1"/>
    <xf numFmtId="0" fontId="24" fillId="0" borderId="3" xfId="28" applyFont="1" applyBorder="1" applyAlignment="1">
      <alignment horizontal="left"/>
    </xf>
    <xf numFmtId="0" fontId="24" fillId="0" borderId="25" xfId="28" applyFont="1" applyBorder="1" applyAlignment="1">
      <alignment horizontal="center"/>
    </xf>
    <xf numFmtId="0" fontId="42" fillId="0" borderId="25" xfId="28" applyFont="1" applyBorder="1" applyAlignment="1">
      <alignment horizontal="center"/>
    </xf>
    <xf numFmtId="0" fontId="24" fillId="0" borderId="0" xfId="28" applyFont="1" applyAlignment="1">
      <alignment horizontal="center" vertical="center"/>
    </xf>
    <xf numFmtId="0" fontId="24" fillId="0" borderId="0" xfId="28" applyFont="1" applyAlignment="1">
      <alignment horizontal="left"/>
    </xf>
    <xf numFmtId="0" fontId="24" fillId="0" borderId="0" xfId="28" applyFont="1" applyAlignment="1">
      <alignment horizontal="center"/>
    </xf>
    <xf numFmtId="0" fontId="24" fillId="0" borderId="0" xfId="28" applyFont="1" applyAlignment="1">
      <alignment horizontal="center" vertical="top"/>
    </xf>
    <xf numFmtId="0" fontId="21" fillId="0" borderId="25" xfId="33" applyFont="1" applyBorder="1" applyAlignment="1">
      <alignment horizontal="center" vertical="top"/>
    </xf>
    <xf numFmtId="0" fontId="21" fillId="0" borderId="7" xfId="28" applyFont="1" applyBorder="1" applyAlignment="1">
      <alignment horizontal="left"/>
    </xf>
    <xf numFmtId="0" fontId="60" fillId="0" borderId="19" xfId="28" applyFont="1" applyBorder="1" applyAlignment="1">
      <alignment horizontal="center"/>
    </xf>
    <xf numFmtId="0" fontId="42" fillId="0" borderId="0" xfId="30" applyFont="1"/>
    <xf numFmtId="165" fontId="42" fillId="0" borderId="14" xfId="30" applyNumberFormat="1" applyFont="1" applyBorder="1" applyAlignment="1">
      <alignment horizontal="center"/>
    </xf>
    <xf numFmtId="165" fontId="42" fillId="0" borderId="0" xfId="30" applyNumberFormat="1" applyFont="1" applyAlignment="1">
      <alignment horizontal="center"/>
    </xf>
    <xf numFmtId="0" fontId="42" fillId="0" borderId="3" xfId="30" applyFont="1" applyBorder="1"/>
    <xf numFmtId="0" fontId="66" fillId="0" borderId="0" xfId="30" applyFont="1" applyAlignment="1">
      <alignment horizontal="center" vertical="center" wrapText="1"/>
    </xf>
    <xf numFmtId="0" fontId="66" fillId="0" borderId="28" xfId="30" applyFont="1" applyBorder="1" applyAlignment="1">
      <alignment horizontal="center" vertical="center"/>
    </xf>
    <xf numFmtId="0" fontId="21" fillId="0" borderId="0" xfId="30" applyFont="1" applyAlignment="1">
      <alignment horizontal="center" vertical="center" wrapText="1"/>
    </xf>
    <xf numFmtId="0" fontId="21" fillId="0" borderId="0" xfId="30" applyFont="1" applyAlignment="1">
      <alignment horizontal="center" vertical="center"/>
    </xf>
    <xf numFmtId="0" fontId="84" fillId="3" borderId="0" xfId="32" applyFont="1" applyFill="1"/>
    <xf numFmtId="0" fontId="66" fillId="0" borderId="7" xfId="30" applyFont="1" applyBorder="1" applyAlignment="1">
      <alignment horizontal="center"/>
    </xf>
    <xf numFmtId="0" fontId="66" fillId="0" borderId="30" xfId="30" applyFont="1" applyBorder="1" applyAlignment="1">
      <alignment horizontal="center" vertical="center"/>
    </xf>
    <xf numFmtId="0" fontId="21" fillId="0" borderId="7" xfId="30" applyFont="1" applyBorder="1" applyAlignment="1">
      <alignment horizontal="center" vertical="center"/>
    </xf>
    <xf numFmtId="0" fontId="66" fillId="0" borderId="0" xfId="30" applyFont="1" applyAlignment="1">
      <alignment horizontal="center" vertical="center"/>
    </xf>
    <xf numFmtId="166" fontId="66" fillId="0" borderId="28" xfId="30" applyNumberFormat="1" applyFont="1" applyBorder="1" applyAlignment="1">
      <alignment horizontal="center" vertical="center"/>
    </xf>
    <xf numFmtId="166" fontId="84" fillId="3" borderId="0" xfId="32" applyNumberFormat="1" applyFont="1" applyFill="1"/>
    <xf numFmtId="0" fontId="42" fillId="0" borderId="27" xfId="30" applyFont="1" applyBorder="1" applyAlignment="1">
      <alignment vertical="center"/>
    </xf>
    <xf numFmtId="0" fontId="85" fillId="0" borderId="27" xfId="30" applyFont="1" applyBorder="1" applyAlignment="1">
      <alignment vertical="center"/>
    </xf>
    <xf numFmtId="0" fontId="66" fillId="0" borderId="0" xfId="32" applyFont="1"/>
    <xf numFmtId="0" fontId="66" fillId="3" borderId="0" xfId="32" applyFont="1" applyFill="1"/>
    <xf numFmtId="166" fontId="42" fillId="3" borderId="0" xfId="32" applyNumberFormat="1" applyFont="1" applyFill="1"/>
    <xf numFmtId="0" fontId="66" fillId="0" borderId="0" xfId="30" applyFont="1"/>
    <xf numFmtId="0" fontId="66" fillId="0" borderId="0" xfId="30" applyFont="1" applyAlignment="1">
      <alignment horizontal="left" vertical="center"/>
    </xf>
    <xf numFmtId="0" fontId="66" fillId="0" borderId="0" xfId="0" applyFont="1"/>
    <xf numFmtId="0" fontId="42" fillId="0" borderId="0" xfId="35" applyFont="1"/>
    <xf numFmtId="166" fontId="42" fillId="0" borderId="0" xfId="35" applyNumberFormat="1" applyFont="1"/>
    <xf numFmtId="0" fontId="24" fillId="0" borderId="0" xfId="5" applyFont="1" applyAlignment="1">
      <alignment wrapText="1"/>
    </xf>
    <xf numFmtId="0" fontId="42" fillId="0" borderId="0" xfId="35" applyFont="1" applyAlignment="1">
      <alignment wrapText="1"/>
    </xf>
    <xf numFmtId="0" fontId="52" fillId="0" borderId="0" xfId="36" applyFont="1"/>
    <xf numFmtId="0" fontId="15" fillId="0" borderId="0" xfId="36" applyFont="1" applyAlignment="1">
      <alignment horizontal="center"/>
    </xf>
    <xf numFmtId="0" fontId="15" fillId="0" borderId="0" xfId="36" applyFont="1"/>
    <xf numFmtId="0" fontId="15" fillId="0" borderId="1" xfId="36" applyFont="1" applyBorder="1" applyAlignment="1">
      <alignment wrapText="1"/>
    </xf>
    <xf numFmtId="165" fontId="15" fillId="0" borderId="2" xfId="36" applyNumberFormat="1" applyFont="1" applyBorder="1" applyAlignment="1">
      <alignment horizontal="center" vertical="center" wrapText="1"/>
    </xf>
    <xf numFmtId="3" fontId="15" fillId="0" borderId="2" xfId="36" applyNumberFormat="1" applyFont="1" applyBorder="1" applyAlignment="1">
      <alignment horizontal="center" vertical="center" wrapText="1"/>
    </xf>
    <xf numFmtId="165" fontId="15" fillId="0" borderId="1" xfId="36" applyNumberFormat="1" applyFont="1" applyBorder="1" applyAlignment="1">
      <alignment horizontal="center" vertical="center" wrapText="1"/>
    </xf>
    <xf numFmtId="0" fontId="52" fillId="0" borderId="3" xfId="36" applyFont="1" applyBorder="1" applyAlignment="1">
      <alignment horizontal="left"/>
    </xf>
    <xf numFmtId="164" fontId="42" fillId="0" borderId="0" xfId="41" applyNumberFormat="1" applyFont="1" applyAlignment="1">
      <alignment horizontal="center"/>
    </xf>
    <xf numFmtId="164" fontId="42" fillId="0" borderId="0" xfId="41" applyNumberFormat="1" applyFont="1" applyAlignment="1">
      <alignment horizontal="center" vertical="center"/>
    </xf>
    <xf numFmtId="166" fontId="42" fillId="0" borderId="0" xfId="38" applyNumberFormat="1" applyFont="1" applyAlignment="1">
      <alignment horizontal="center" vertical="top"/>
    </xf>
    <xf numFmtId="166" fontId="42" fillId="0" borderId="5" xfId="38" applyNumberFormat="1" applyFont="1" applyBorder="1" applyAlignment="1">
      <alignment horizontal="center" vertical="top"/>
    </xf>
    <xf numFmtId="164" fontId="42" fillId="0" borderId="0" xfId="37" applyNumberFormat="1" applyFont="1" applyAlignment="1">
      <alignment horizontal="center" vertical="top"/>
    </xf>
    <xf numFmtId="166" fontId="42" fillId="0" borderId="3" xfId="38" applyNumberFormat="1" applyFont="1" applyBorder="1" applyAlignment="1">
      <alignment horizontal="center" vertical="top"/>
    </xf>
    <xf numFmtId="0" fontId="24" fillId="0" borderId="0" xfId="39" applyFont="1" applyAlignment="1">
      <alignment horizontal="left"/>
    </xf>
    <xf numFmtId="0" fontId="24" fillId="0" borderId="0" xfId="40" applyFont="1" applyAlignment="1">
      <alignment horizontal="center"/>
    </xf>
    <xf numFmtId="164" fontId="42" fillId="0" borderId="0" xfId="37" applyNumberFormat="1" applyFont="1" applyAlignment="1">
      <alignment horizontal="center"/>
    </xf>
    <xf numFmtId="166" fontId="42" fillId="0" borderId="0" xfId="38" applyNumberFormat="1" applyFont="1" applyAlignment="1">
      <alignment horizontal="center"/>
    </xf>
    <xf numFmtId="166" fontId="42" fillId="0" borderId="5" xfId="38" applyNumberFormat="1" applyFont="1" applyBorder="1" applyAlignment="1">
      <alignment horizontal="center"/>
    </xf>
    <xf numFmtId="164" fontId="42" fillId="0" borderId="0" xfId="36" applyNumberFormat="1" applyFont="1" applyAlignment="1">
      <alignment horizontal="center"/>
    </xf>
    <xf numFmtId="166" fontId="42" fillId="0" borderId="3" xfId="38" applyNumberFormat="1" applyFont="1" applyBorder="1" applyAlignment="1">
      <alignment horizontal="center"/>
    </xf>
    <xf numFmtId="0" fontId="85" fillId="0" borderId="3" xfId="35" applyFont="1" applyBorder="1"/>
    <xf numFmtId="49" fontId="21" fillId="0" borderId="0" xfId="5" applyNumberFormat="1" applyFont="1" applyAlignment="1">
      <alignment horizontal="right"/>
    </xf>
    <xf numFmtId="49" fontId="21" fillId="0" borderId="3" xfId="5" applyNumberFormat="1" applyFont="1" applyBorder="1"/>
    <xf numFmtId="49" fontId="21" fillId="0" borderId="25" xfId="5" applyNumberFormat="1" applyFont="1" applyBorder="1" applyAlignment="1">
      <alignment horizontal="right"/>
    </xf>
    <xf numFmtId="0" fontId="66" fillId="0" borderId="7" xfId="35" applyFont="1" applyBorder="1"/>
    <xf numFmtId="166" fontId="21" fillId="0" borderId="19" xfId="5" applyNumberFormat="1" applyFont="1" applyBorder="1" applyAlignment="1">
      <alignment horizontal="center" wrapText="1"/>
    </xf>
    <xf numFmtId="0" fontId="21" fillId="0" borderId="7" xfId="5" applyFont="1" applyBorder="1" applyAlignment="1">
      <alignment horizontal="center" wrapText="1"/>
    </xf>
    <xf numFmtId="0" fontId="24" fillId="0" borderId="23" xfId="31" applyFont="1" applyBorder="1" applyAlignment="1">
      <alignment horizontal="left" vertical="top" wrapText="1"/>
    </xf>
    <xf numFmtId="3" fontId="42" fillId="0" borderId="0" xfId="35" applyNumberFormat="1" applyFont="1" applyAlignment="1">
      <alignment horizontal="center"/>
    </xf>
    <xf numFmtId="165" fontId="24" fillId="0" borderId="23" xfId="5" applyNumberFormat="1" applyFont="1" applyBorder="1" applyAlignment="1">
      <alignment horizontal="center"/>
    </xf>
    <xf numFmtId="1" fontId="42" fillId="0" borderId="0" xfId="35" applyNumberFormat="1" applyFont="1" applyAlignment="1">
      <alignment horizontal="center"/>
    </xf>
    <xf numFmtId="165" fontId="42" fillId="0" borderId="0" xfId="36" applyNumberFormat="1" applyFont="1" applyAlignment="1">
      <alignment horizontal="center"/>
    </xf>
    <xf numFmtId="0" fontId="24" fillId="0" borderId="3" xfId="31" applyFont="1" applyBorder="1" applyAlignment="1">
      <alignment horizontal="left" vertical="top" wrapText="1"/>
    </xf>
    <xf numFmtId="165" fontId="24" fillId="0" borderId="3" xfId="5" applyNumberFormat="1" applyFont="1" applyBorder="1" applyAlignment="1">
      <alignment horizontal="center"/>
    </xf>
    <xf numFmtId="0" fontId="42" fillId="0" borderId="0" xfId="35" applyFont="1" applyAlignment="1">
      <alignment horizontal="center"/>
    </xf>
    <xf numFmtId="1" fontId="52" fillId="0" borderId="0" xfId="35" applyNumberFormat="1" applyFont="1" applyAlignment="1">
      <alignment horizontal="center"/>
    </xf>
    <xf numFmtId="0" fontId="21" fillId="0" borderId="9" xfId="5" applyFont="1" applyBorder="1" applyAlignment="1">
      <alignment horizontal="center" wrapText="1"/>
    </xf>
    <xf numFmtId="0" fontId="24" fillId="0" borderId="0" xfId="31" applyFont="1" applyAlignment="1">
      <alignment vertical="top" wrapText="1"/>
    </xf>
    <xf numFmtId="165" fontId="42" fillId="0" borderId="25" xfId="35" applyNumberFormat="1" applyFont="1" applyBorder="1" applyAlignment="1">
      <alignment horizontal="center"/>
    </xf>
    <xf numFmtId="0" fontId="24" fillId="0" borderId="23" xfId="5" applyFont="1" applyBorder="1" applyAlignment="1">
      <alignment horizontal="center"/>
    </xf>
    <xf numFmtId="165" fontId="42" fillId="0" borderId="0" xfId="35" applyNumberFormat="1" applyFont="1" applyAlignment="1">
      <alignment horizontal="center"/>
    </xf>
    <xf numFmtId="0" fontId="42" fillId="0" borderId="0" xfId="36" applyFont="1" applyAlignment="1">
      <alignment horizontal="center"/>
    </xf>
    <xf numFmtId="0" fontId="24" fillId="0" borderId="3" xfId="5" applyFont="1" applyBorder="1" applyAlignment="1">
      <alignment horizontal="center"/>
    </xf>
    <xf numFmtId="3" fontId="24" fillId="0" borderId="3" xfId="5" applyNumberFormat="1" applyFont="1" applyBorder="1" applyAlignment="1">
      <alignment horizontal="center"/>
    </xf>
    <xf numFmtId="0" fontId="42" fillId="0" borderId="0" xfId="27" applyFont="1"/>
    <xf numFmtId="166" fontId="42" fillId="0" borderId="0" xfId="27" applyNumberFormat="1" applyFont="1"/>
    <xf numFmtId="166" fontId="24" fillId="0" borderId="0" xfId="5" applyNumberFormat="1" applyFont="1"/>
    <xf numFmtId="166" fontId="24" fillId="0" borderId="0" xfId="5" applyNumberFormat="1" applyFont="1" applyAlignment="1">
      <alignment wrapText="1"/>
    </xf>
    <xf numFmtId="0" fontId="42" fillId="0" borderId="0" xfId="27" applyFont="1" applyAlignment="1">
      <alignment wrapText="1"/>
    </xf>
    <xf numFmtId="0" fontId="52" fillId="0" borderId="0" xfId="30" applyFont="1"/>
    <xf numFmtId="0" fontId="15" fillId="0" borderId="0" xfId="30" applyFont="1" applyAlignment="1">
      <alignment horizontal="right"/>
    </xf>
    <xf numFmtId="0" fontId="15" fillId="0" borderId="1" xfId="30" applyFont="1" applyBorder="1" applyAlignment="1">
      <alignment wrapText="1"/>
    </xf>
    <xf numFmtId="165" fontId="15" fillId="0" borderId="2" xfId="30" applyNumberFormat="1" applyFont="1" applyBorder="1" applyAlignment="1">
      <alignment horizontal="center" vertical="center" wrapText="1"/>
    </xf>
    <xf numFmtId="3" fontId="15" fillId="0" borderId="2" xfId="30" applyNumberFormat="1" applyFont="1" applyBorder="1" applyAlignment="1">
      <alignment horizontal="center" vertical="center" wrapText="1"/>
    </xf>
    <xf numFmtId="166" fontId="15" fillId="0" borderId="1" xfId="30" applyNumberFormat="1" applyFont="1" applyBorder="1" applyAlignment="1">
      <alignment horizontal="center" vertical="center" wrapText="1"/>
    </xf>
    <xf numFmtId="0" fontId="52" fillId="0" borderId="3" xfId="30" applyFont="1" applyBorder="1" applyAlignment="1">
      <alignment horizontal="left"/>
    </xf>
    <xf numFmtId="0" fontId="42" fillId="0" borderId="0" xfId="30" applyFont="1" applyAlignment="1">
      <alignment horizontal="center"/>
    </xf>
    <xf numFmtId="166" fontId="42" fillId="0" borderId="0" xfId="34" applyNumberFormat="1" applyFont="1" applyAlignment="1">
      <alignment horizontal="center"/>
    </xf>
    <xf numFmtId="166" fontId="42" fillId="0" borderId="5" xfId="34" applyNumberFormat="1" applyFont="1" applyBorder="1" applyAlignment="1">
      <alignment horizontal="center"/>
    </xf>
    <xf numFmtId="166" fontId="42" fillId="0" borderId="3" xfId="34" applyNumberFormat="1" applyFont="1" applyBorder="1" applyAlignment="1">
      <alignment horizontal="center"/>
    </xf>
    <xf numFmtId="0" fontId="24" fillId="0" borderId="0" xfId="32" applyFont="1" applyAlignment="1">
      <alignment horizontal="left"/>
    </xf>
    <xf numFmtId="0" fontId="24" fillId="0" borderId="0" xfId="30" applyFont="1" applyAlignment="1">
      <alignment horizontal="center"/>
    </xf>
    <xf numFmtId="166" fontId="24" fillId="0" borderId="0" xfId="30" applyNumberFormat="1" applyFont="1" applyAlignment="1">
      <alignment horizontal="center"/>
    </xf>
    <xf numFmtId="3" fontId="42" fillId="0" borderId="0" xfId="30" applyNumberFormat="1" applyFont="1" applyAlignment="1">
      <alignment horizontal="center"/>
    </xf>
    <xf numFmtId="0" fontId="42" fillId="0" borderId="0" xfId="26" applyFont="1"/>
    <xf numFmtId="166" fontId="42" fillId="0" borderId="0" xfId="26" applyNumberFormat="1" applyFont="1"/>
    <xf numFmtId="0" fontId="21" fillId="0" borderId="9" xfId="29" applyFont="1" applyBorder="1" applyAlignment="1">
      <alignment horizontal="left"/>
    </xf>
    <xf numFmtId="0" fontId="21" fillId="0" borderId="19" xfId="29" applyFont="1" applyBorder="1" applyAlignment="1">
      <alignment horizontal="center" wrapText="1"/>
    </xf>
    <xf numFmtId="1" fontId="24" fillId="0" borderId="0" xfId="26" applyNumberFormat="1" applyFont="1" applyAlignment="1">
      <alignment horizontal="left"/>
    </xf>
    <xf numFmtId="0" fontId="24" fillId="0" borderId="0" xfId="29" applyFont="1" applyAlignment="1">
      <alignment horizontal="left"/>
    </xf>
    <xf numFmtId="3" fontId="24" fillId="0" borderId="25" xfId="30" applyNumberFormat="1" applyFont="1" applyBorder="1" applyAlignment="1">
      <alignment horizontal="center"/>
    </xf>
    <xf numFmtId="1" fontId="42" fillId="0" borderId="0" xfId="26" applyNumberFormat="1" applyFont="1" applyAlignment="1">
      <alignment horizontal="left"/>
    </xf>
    <xf numFmtId="1" fontId="24" fillId="10" borderId="0" xfId="26" applyNumberFormat="1" applyFont="1" applyFill="1" applyAlignment="1">
      <alignment horizontal="left"/>
    </xf>
    <xf numFmtId="1" fontId="24" fillId="0" borderId="25" xfId="26" applyNumberFormat="1" applyFont="1" applyBorder="1" applyAlignment="1">
      <alignment horizontal="center" vertical="center"/>
    </xf>
    <xf numFmtId="0" fontId="85" fillId="0" borderId="0" xfId="26" applyFont="1"/>
    <xf numFmtId="166" fontId="85" fillId="0" borderId="0" xfId="26" applyNumberFormat="1" applyFont="1"/>
    <xf numFmtId="0" fontId="85" fillId="0" borderId="0" xfId="27" applyFont="1"/>
    <xf numFmtId="1" fontId="42" fillId="0" borderId="0" xfId="26" applyNumberFormat="1" applyFont="1" applyAlignment="1">
      <alignment horizontal="center" vertical="center"/>
    </xf>
    <xf numFmtId="166" fontId="42" fillId="0" borderId="25" xfId="27" applyNumberFormat="1" applyFont="1" applyBorder="1"/>
    <xf numFmtId="0" fontId="21" fillId="0" borderId="0" xfId="5" applyFont="1" applyAlignment="1">
      <alignment horizontal="center"/>
    </xf>
    <xf numFmtId="49" fontId="21" fillId="0" borderId="0" xfId="5" applyNumberFormat="1" applyFont="1" applyAlignment="1">
      <alignment horizontal="center"/>
    </xf>
    <xf numFmtId="0" fontId="15" fillId="0" borderId="2" xfId="0" applyFont="1" applyBorder="1" applyAlignment="1">
      <alignment wrapText="1"/>
    </xf>
    <xf numFmtId="165" fontId="24" fillId="0" borderId="26" xfId="5" applyNumberFormat="1" applyFont="1" applyBorder="1" applyAlignment="1">
      <alignment horizontal="center"/>
    </xf>
    <xf numFmtId="0" fontId="24" fillId="0" borderId="10" xfId="5" applyFont="1" applyBorder="1" applyAlignment="1">
      <alignment horizontal="center"/>
    </xf>
    <xf numFmtId="165" fontId="24" fillId="0" borderId="25" xfId="5" applyNumberFormat="1" applyFont="1" applyBorder="1" applyAlignment="1">
      <alignment horizontal="center"/>
    </xf>
    <xf numFmtId="0" fontId="24" fillId="0" borderId="0" xfId="5" applyFont="1" applyAlignment="1">
      <alignment horizontal="center"/>
    </xf>
    <xf numFmtId="0" fontId="42" fillId="3" borderId="0" xfId="26" applyFont="1" applyFill="1"/>
    <xf numFmtId="0" fontId="42" fillId="3" borderId="0" xfId="27" applyFont="1" applyFill="1"/>
    <xf numFmtId="166" fontId="42" fillId="3" borderId="0" xfId="26" applyNumberFormat="1" applyFont="1" applyFill="1"/>
    <xf numFmtId="0" fontId="24" fillId="3" borderId="0" xfId="5" applyFont="1" applyFill="1" applyAlignment="1">
      <alignment wrapText="1"/>
    </xf>
    <xf numFmtId="0" fontId="42" fillId="3" borderId="0" xfId="26" applyFont="1" applyFill="1" applyAlignment="1">
      <alignment wrapText="1"/>
    </xf>
    <xf numFmtId="0" fontId="21" fillId="3" borderId="9" xfId="29" applyFont="1" applyFill="1" applyBorder="1" applyAlignment="1">
      <alignment horizontal="left"/>
    </xf>
    <xf numFmtId="0" fontId="21" fillId="3" borderId="19" xfId="29" applyFont="1" applyFill="1" applyBorder="1" applyAlignment="1">
      <alignment horizontal="center" wrapText="1"/>
    </xf>
    <xf numFmtId="0" fontId="24" fillId="3" borderId="3" xfId="29" applyFont="1" applyFill="1" applyBorder="1" applyAlignment="1">
      <alignment horizontal="left"/>
    </xf>
    <xf numFmtId="0" fontId="24" fillId="3" borderId="0" xfId="30" applyFont="1" applyFill="1" applyAlignment="1">
      <alignment horizontal="center"/>
    </xf>
    <xf numFmtId="0" fontId="24" fillId="3" borderId="0" xfId="29" applyFont="1" applyFill="1" applyAlignment="1">
      <alignment horizontal="left"/>
    </xf>
    <xf numFmtId="0" fontId="85" fillId="3" borderId="0" xfId="26" applyFont="1" applyFill="1"/>
    <xf numFmtId="166" fontId="42" fillId="3" borderId="25" xfId="27" applyNumberFormat="1" applyFont="1" applyFill="1" applyBorder="1"/>
    <xf numFmtId="0" fontId="21" fillId="3" borderId="0" xfId="5" applyFont="1" applyFill="1" applyAlignment="1">
      <alignment horizontal="left"/>
    </xf>
    <xf numFmtId="166" fontId="21" fillId="3" borderId="19" xfId="5" applyNumberFormat="1" applyFont="1" applyFill="1" applyBorder="1" applyAlignment="1">
      <alignment horizontal="center" wrapText="1"/>
    </xf>
    <xf numFmtId="0" fontId="21" fillId="3" borderId="7" xfId="5" applyFont="1" applyFill="1" applyBorder="1" applyAlignment="1">
      <alignment horizontal="center" wrapText="1"/>
    </xf>
    <xf numFmtId="0" fontId="24" fillId="3" borderId="23" xfId="31" applyFont="1" applyFill="1" applyBorder="1" applyAlignment="1">
      <alignment horizontal="left" vertical="top" wrapText="1"/>
    </xf>
    <xf numFmtId="166" fontId="24" fillId="3" borderId="25" xfId="5" applyNumberFormat="1" applyFont="1" applyFill="1" applyBorder="1" applyAlignment="1">
      <alignment horizontal="center"/>
    </xf>
    <xf numFmtId="0" fontId="24" fillId="3" borderId="10" xfId="5" applyFont="1" applyFill="1" applyBorder="1" applyAlignment="1">
      <alignment horizontal="center"/>
    </xf>
    <xf numFmtId="0" fontId="24" fillId="3" borderId="3" xfId="31" applyFont="1" applyFill="1" applyBorder="1" applyAlignment="1">
      <alignment horizontal="left" vertical="top" wrapText="1"/>
    </xf>
    <xf numFmtId="0" fontId="24" fillId="3" borderId="0" xfId="5" applyFont="1" applyFill="1" applyAlignment="1">
      <alignment horizontal="center"/>
    </xf>
    <xf numFmtId="0" fontId="42" fillId="3" borderId="0" xfId="27" applyFont="1" applyFill="1" applyAlignment="1">
      <alignment horizontal="center"/>
    </xf>
    <xf numFmtId="0" fontId="21" fillId="0" borderId="0" xfId="5" applyFont="1" applyAlignment="1">
      <alignment horizontal="left"/>
    </xf>
    <xf numFmtId="0" fontId="21" fillId="3" borderId="9" xfId="5" applyFont="1" applyFill="1" applyBorder="1" applyAlignment="1">
      <alignment horizontal="center" wrapText="1"/>
    </xf>
    <xf numFmtId="166" fontId="24" fillId="3" borderId="26" xfId="5" applyNumberFormat="1" applyFont="1" applyFill="1" applyBorder="1" applyAlignment="1">
      <alignment horizontal="center"/>
    </xf>
    <xf numFmtId="0" fontId="24" fillId="3" borderId="23" xfId="5" applyFont="1" applyFill="1" applyBorder="1" applyAlignment="1">
      <alignment horizontal="center"/>
    </xf>
    <xf numFmtId="0" fontId="24" fillId="3" borderId="3" xfId="5" applyFont="1" applyFill="1" applyBorder="1" applyAlignment="1">
      <alignment horizontal="center"/>
    </xf>
    <xf numFmtId="0" fontId="42" fillId="3" borderId="0" xfId="26" applyFont="1" applyFill="1" applyAlignment="1">
      <alignment horizontal="center"/>
    </xf>
    <xf numFmtId="166" fontId="42" fillId="3" borderId="0" xfId="26" applyNumberFormat="1" applyFont="1" applyFill="1" applyAlignment="1">
      <alignment horizontal="center"/>
    </xf>
    <xf numFmtId="166" fontId="42" fillId="3" borderId="0" xfId="27" applyNumberFormat="1" applyFont="1" applyFill="1"/>
    <xf numFmtId="0" fontId="24" fillId="0" borderId="26" xfId="30" applyFont="1" applyBorder="1" applyAlignment="1">
      <alignment horizontal="center"/>
    </xf>
    <xf numFmtId="0" fontId="24" fillId="0" borderId="3" xfId="29" applyFont="1" applyBorder="1" applyAlignment="1">
      <alignment horizontal="left"/>
    </xf>
    <xf numFmtId="0" fontId="24" fillId="0" borderId="25" xfId="30" applyFont="1" applyBorder="1" applyAlignment="1">
      <alignment horizontal="center"/>
    </xf>
    <xf numFmtId="1" fontId="24" fillId="3" borderId="0" xfId="5" applyNumberFormat="1" applyFont="1" applyFill="1" applyAlignment="1">
      <alignment horizontal="center"/>
    </xf>
    <xf numFmtId="0" fontId="66" fillId="0" borderId="0" xfId="26" applyFont="1"/>
    <xf numFmtId="0" fontId="42" fillId="0" borderId="0" xfId="27" applyFont="1" applyAlignment="1">
      <alignment horizontal="center" vertical="center"/>
    </xf>
    <xf numFmtId="0" fontId="42" fillId="0" borderId="0" xfId="26" applyFont="1" applyAlignment="1">
      <alignment horizontal="center" vertical="center"/>
    </xf>
    <xf numFmtId="0" fontId="24" fillId="0" borderId="23" xfId="31" applyFont="1" applyBorder="1" applyAlignment="1">
      <alignment horizontal="left" vertical="center" wrapText="1"/>
    </xf>
    <xf numFmtId="166" fontId="24" fillId="0" borderId="26" xfId="5" applyNumberFormat="1" applyFont="1" applyBorder="1" applyAlignment="1">
      <alignment horizontal="center" vertical="center"/>
    </xf>
    <xf numFmtId="0" fontId="24" fillId="0" borderId="10" xfId="5" applyFont="1" applyBorder="1" applyAlignment="1">
      <alignment horizontal="center" vertical="center"/>
    </xf>
    <xf numFmtId="0" fontId="24" fillId="0" borderId="23" xfId="5" applyFont="1" applyBorder="1" applyAlignment="1">
      <alignment horizontal="center" vertical="center"/>
    </xf>
    <xf numFmtId="166" fontId="24" fillId="0" borderId="25" xfId="5" applyNumberFormat="1" applyFont="1" applyBorder="1" applyAlignment="1">
      <alignment horizontal="center" vertical="center"/>
    </xf>
    <xf numFmtId="166" fontId="24" fillId="0" borderId="25" xfId="5" applyNumberFormat="1" applyFont="1" applyBorder="1" applyAlignment="1">
      <alignment horizontal="center"/>
    </xf>
    <xf numFmtId="0" fontId="24" fillId="0" borderId="3" xfId="31" applyFont="1" applyBorder="1" applyAlignment="1">
      <alignment horizontal="left" vertical="center" wrapText="1"/>
    </xf>
    <xf numFmtId="0" fontId="24" fillId="0" borderId="0" xfId="5" applyFont="1" applyAlignment="1">
      <alignment horizontal="center" vertical="center"/>
    </xf>
    <xf numFmtId="0" fontId="24" fillId="0" borderId="3" xfId="5" applyFont="1" applyBorder="1" applyAlignment="1">
      <alignment horizontal="center" vertical="center"/>
    </xf>
    <xf numFmtId="166" fontId="24" fillId="0" borderId="26" xfId="5" applyNumberFormat="1" applyFont="1" applyBorder="1" applyAlignment="1">
      <alignment horizontal="center"/>
    </xf>
    <xf numFmtId="0" fontId="66" fillId="0" borderId="7" xfId="26" applyFont="1" applyBorder="1"/>
    <xf numFmtId="0" fontId="87" fillId="3" borderId="0" xfId="11" applyFont="1" applyFill="1"/>
    <xf numFmtId="166" fontId="24" fillId="10" borderId="0" xfId="25" applyNumberFormat="1" applyFont="1" applyFill="1"/>
    <xf numFmtId="0" fontId="21" fillId="3" borderId="0" xfId="5" applyFont="1" applyFill="1" applyAlignment="1">
      <alignment horizontal="center"/>
    </xf>
    <xf numFmtId="166" fontId="42" fillId="3" borderId="25" xfId="27" applyNumberFormat="1" applyFont="1" applyFill="1" applyBorder="1" applyAlignment="1">
      <alignment horizontal="center"/>
    </xf>
    <xf numFmtId="0" fontId="24" fillId="3" borderId="26" xfId="30" applyFont="1" applyFill="1" applyBorder="1" applyAlignment="1">
      <alignment horizontal="center"/>
    </xf>
    <xf numFmtId="0" fontId="24" fillId="3" borderId="25" xfId="30" applyFont="1" applyFill="1" applyBorder="1" applyAlignment="1">
      <alignment horizontal="center"/>
    </xf>
    <xf numFmtId="49" fontId="21" fillId="3" borderId="0" xfId="5" applyNumberFormat="1" applyFont="1" applyFill="1" applyAlignment="1">
      <alignment horizontal="center"/>
    </xf>
    <xf numFmtId="0" fontId="24" fillId="0" borderId="0" xfId="5" applyFont="1" applyAlignment="1">
      <alignment vertical="center"/>
    </xf>
    <xf numFmtId="0" fontId="24" fillId="0" borderId="0" xfId="5" applyFont="1" applyAlignment="1">
      <alignment vertical="center" wrapText="1"/>
    </xf>
    <xf numFmtId="0" fontId="21" fillId="0" borderId="9" xfId="32" applyFont="1" applyBorder="1" applyAlignment="1">
      <alignment horizontal="left"/>
    </xf>
    <xf numFmtId="0" fontId="21" fillId="0" borderId="19" xfId="32" applyFont="1" applyBorder="1" applyAlignment="1">
      <alignment horizontal="center" wrapText="1"/>
    </xf>
    <xf numFmtId="0" fontId="21" fillId="0" borderId="0" xfId="32" applyFont="1" applyAlignment="1">
      <alignment horizontal="center" wrapText="1"/>
    </xf>
    <xf numFmtId="0" fontId="24" fillId="0" borderId="3" xfId="32" applyFont="1" applyBorder="1" applyAlignment="1">
      <alignment horizontal="left"/>
    </xf>
    <xf numFmtId="0" fontId="24" fillId="0" borderId="0" xfId="31" applyFont="1" applyAlignment="1">
      <alignment horizontal="left" vertical="top" wrapText="1"/>
    </xf>
    <xf numFmtId="49" fontId="21" fillId="0" borderId="0" xfId="5" applyNumberFormat="1" applyFont="1" applyAlignment="1">
      <alignment horizontal="left"/>
    </xf>
    <xf numFmtId="0" fontId="42" fillId="0" borderId="25" xfId="27" applyFont="1" applyBorder="1"/>
    <xf numFmtId="166" fontId="21" fillId="0" borderId="19" xfId="5" applyNumberFormat="1" applyFont="1" applyBorder="1" applyAlignment="1">
      <alignment horizontal="center" vertical="center" wrapText="1"/>
    </xf>
    <xf numFmtId="0" fontId="21" fillId="0" borderId="7" xfId="5" applyFont="1" applyBorder="1" applyAlignment="1">
      <alignment horizontal="center" vertical="center" wrapText="1"/>
    </xf>
    <xf numFmtId="165" fontId="24" fillId="0" borderId="26" xfId="5" applyNumberFormat="1" applyFont="1" applyBorder="1" applyAlignment="1">
      <alignment horizontal="center" vertical="center"/>
    </xf>
    <xf numFmtId="165" fontId="24" fillId="0" borderId="0" xfId="5" applyNumberFormat="1" applyFont="1" applyAlignment="1">
      <alignment horizontal="center" vertical="center"/>
    </xf>
    <xf numFmtId="0" fontId="24" fillId="0" borderId="3" xfId="7" applyFont="1" applyBorder="1"/>
    <xf numFmtId="166" fontId="24" fillId="0" borderId="0" xfId="5" applyNumberFormat="1" applyFont="1" applyAlignment="1">
      <alignment horizontal="center" vertical="center"/>
    </xf>
    <xf numFmtId="0" fontId="66" fillId="0" borderId="7" xfId="27" applyFont="1" applyBorder="1"/>
    <xf numFmtId="0" fontId="85" fillId="0" borderId="3" xfId="26" applyFont="1" applyBorder="1"/>
    <xf numFmtId="0" fontId="21" fillId="0" borderId="0" xfId="5" applyFont="1" applyAlignment="1">
      <alignment horizontal="right"/>
    </xf>
    <xf numFmtId="0" fontId="21" fillId="0" borderId="3" xfId="5" applyFont="1" applyBorder="1" applyAlignment="1">
      <alignment horizontal="right"/>
    </xf>
    <xf numFmtId="0" fontId="21" fillId="0" borderId="25" xfId="5" applyFont="1" applyBorder="1" applyAlignment="1">
      <alignment horizontal="right"/>
    </xf>
    <xf numFmtId="0" fontId="21" fillId="0" borderId="19" xfId="5" applyFont="1" applyBorder="1" applyAlignment="1">
      <alignment horizontal="center" wrapText="1"/>
    </xf>
    <xf numFmtId="0" fontId="51" fillId="0" borderId="23" xfId="31" applyFont="1" applyBorder="1" applyAlignment="1">
      <alignment horizontal="left" vertical="top" wrapText="1"/>
    </xf>
    <xf numFmtId="166" fontId="52" fillId="0" borderId="23" xfId="42" applyNumberFormat="1" applyFont="1" applyFill="1" applyBorder="1" applyAlignment="1">
      <alignment horizontal="center"/>
    </xf>
    <xf numFmtId="166" fontId="24" fillId="0" borderId="23" xfId="42" applyNumberFormat="1" applyFont="1" applyFill="1" applyBorder="1" applyAlignment="1">
      <alignment horizontal="center"/>
    </xf>
    <xf numFmtId="166" fontId="24" fillId="0" borderId="0" xfId="42" applyNumberFormat="1" applyFont="1" applyFill="1" applyBorder="1" applyAlignment="1">
      <alignment horizontal="center"/>
    </xf>
    <xf numFmtId="0" fontId="51" fillId="0" borderId="3" xfId="31" applyFont="1" applyBorder="1" applyAlignment="1">
      <alignment horizontal="left" vertical="top" wrapText="1"/>
    </xf>
    <xf numFmtId="166" fontId="52" fillId="0" borderId="3" xfId="42" applyNumberFormat="1" applyFont="1" applyFill="1" applyBorder="1" applyAlignment="1">
      <alignment horizontal="center"/>
    </xf>
    <xf numFmtId="166" fontId="52" fillId="0" borderId="0" xfId="42" applyNumberFormat="1" applyFont="1" applyFill="1" applyAlignment="1">
      <alignment horizontal="center"/>
    </xf>
    <xf numFmtId="166" fontId="24" fillId="0" borderId="3" xfId="42" applyNumberFormat="1" applyFont="1" applyFill="1" applyBorder="1" applyAlignment="1">
      <alignment horizontal="center"/>
    </xf>
    <xf numFmtId="166" fontId="42" fillId="0" borderId="3" xfId="42" applyNumberFormat="1" applyFont="1" applyFill="1" applyBorder="1" applyAlignment="1">
      <alignment horizontal="center"/>
    </xf>
    <xf numFmtId="166" fontId="42" fillId="0" borderId="0" xfId="42" applyNumberFormat="1" applyFont="1" applyFill="1" applyBorder="1" applyAlignment="1">
      <alignment horizontal="center"/>
    </xf>
    <xf numFmtId="0" fontId="21" fillId="0" borderId="0" xfId="29" applyFont="1" applyAlignment="1">
      <alignment horizontal="left"/>
    </xf>
    <xf numFmtId="0" fontId="21" fillId="0" borderId="0" xfId="29" applyFont="1" applyAlignment="1">
      <alignment horizontal="center" wrapText="1"/>
    </xf>
    <xf numFmtId="0" fontId="66" fillId="0" borderId="1" xfId="26" applyFont="1" applyBorder="1"/>
    <xf numFmtId="166" fontId="24" fillId="0" borderId="0" xfId="42" applyNumberFormat="1" applyFont="1" applyFill="1" applyAlignment="1">
      <alignment horizontal="center"/>
    </xf>
    <xf numFmtId="0" fontId="24" fillId="0" borderId="0" xfId="0" applyFont="1" applyAlignment="1">
      <alignment horizontal="center"/>
    </xf>
    <xf numFmtId="3" fontId="24" fillId="0" borderId="0" xfId="0" applyNumberFormat="1" applyFont="1" applyAlignment="1">
      <alignment horizontal="center"/>
    </xf>
    <xf numFmtId="166" fontId="24" fillId="0" borderId="5" xfId="42" applyNumberFormat="1" applyFont="1" applyFill="1" applyBorder="1" applyAlignment="1">
      <alignment horizontal="center"/>
    </xf>
    <xf numFmtId="0" fontId="24" fillId="0" borderId="23" xfId="29" applyFont="1" applyBorder="1" applyAlignment="1">
      <alignment horizontal="left"/>
    </xf>
    <xf numFmtId="3" fontId="42" fillId="0" borderId="0" xfId="27" applyNumberFormat="1" applyFont="1"/>
    <xf numFmtId="0" fontId="66" fillId="0" borderId="0" xfId="30" applyFont="1" applyAlignment="1">
      <alignment vertical="center"/>
    </xf>
    <xf numFmtId="0" fontId="24" fillId="0" borderId="0" xfId="30" applyFont="1" applyAlignment="1">
      <alignment horizontal="center" vertical="center"/>
    </xf>
    <xf numFmtId="0" fontId="42" fillId="0" borderId="0" xfId="30" applyFont="1" applyAlignment="1">
      <alignment vertical="center"/>
    </xf>
    <xf numFmtId="0" fontId="42" fillId="0" borderId="2" xfId="30" applyFont="1" applyBorder="1" applyAlignment="1">
      <alignment vertical="center"/>
    </xf>
    <xf numFmtId="0" fontId="85" fillId="0" borderId="32" xfId="30" applyFont="1" applyBorder="1" applyAlignment="1">
      <alignment vertical="center"/>
    </xf>
    <xf numFmtId="0" fontId="24" fillId="0" borderId="2" xfId="30" applyFont="1" applyBorder="1" applyAlignment="1">
      <alignment horizontal="center" vertical="center"/>
    </xf>
    <xf numFmtId="0" fontId="66" fillId="0" borderId="4" xfId="30" applyFont="1" applyBorder="1" applyAlignment="1">
      <alignment vertical="center"/>
    </xf>
    <xf numFmtId="0" fontId="42" fillId="0" borderId="34" xfId="30" applyFont="1" applyBorder="1" applyAlignment="1">
      <alignment vertical="center"/>
    </xf>
    <xf numFmtId="0" fontId="66" fillId="0" borderId="4" xfId="30" applyFont="1" applyBorder="1" applyAlignment="1">
      <alignment horizontal="center" vertical="center"/>
    </xf>
    <xf numFmtId="166" fontId="66" fillId="0" borderId="35" xfId="30" applyNumberFormat="1" applyFont="1" applyBorder="1" applyAlignment="1">
      <alignment horizontal="center" vertical="center"/>
    </xf>
    <xf numFmtId="0" fontId="21" fillId="0" borderId="4" xfId="30" applyFont="1" applyBorder="1" applyAlignment="1">
      <alignment horizontal="center" vertical="center"/>
    </xf>
    <xf numFmtId="166" fontId="21" fillId="0" borderId="4" xfId="30" applyNumberFormat="1" applyFont="1" applyBorder="1" applyAlignment="1">
      <alignment horizontal="center" vertical="center"/>
    </xf>
    <xf numFmtId="166" fontId="24" fillId="0" borderId="0" xfId="30" applyNumberFormat="1" applyFont="1" applyAlignment="1">
      <alignment horizontal="center" vertical="center"/>
    </xf>
    <xf numFmtId="166" fontId="24" fillId="0" borderId="2" xfId="30" applyNumberFormat="1" applyFont="1" applyBorder="1" applyAlignment="1">
      <alignment horizontal="center" vertical="center"/>
    </xf>
    <xf numFmtId="0" fontId="66" fillId="0" borderId="34" xfId="30" applyFont="1" applyBorder="1" applyAlignment="1">
      <alignment vertical="center"/>
    </xf>
    <xf numFmtId="0" fontId="24" fillId="0" borderId="0" xfId="7" applyFont="1" applyAlignment="1">
      <alignment vertical="center"/>
    </xf>
    <xf numFmtId="0" fontId="49" fillId="0" borderId="0" xfId="6" applyFont="1" applyFill="1" applyAlignment="1" applyProtection="1"/>
    <xf numFmtId="0" fontId="29" fillId="0" borderId="0" xfId="11" applyFont="1" applyAlignment="1">
      <alignment wrapText="1"/>
    </xf>
    <xf numFmtId="0" fontId="24" fillId="0" borderId="0" xfId="11" applyFont="1" applyAlignment="1">
      <alignment vertical="top" wrapText="1"/>
    </xf>
    <xf numFmtId="0" fontId="66" fillId="0" borderId="0" xfId="23" applyFont="1"/>
    <xf numFmtId="0" fontId="24" fillId="0" borderId="0" xfId="11" applyFont="1" applyAlignment="1">
      <alignment wrapText="1"/>
    </xf>
    <xf numFmtId="0" fontId="15" fillId="0" borderId="1" xfId="0" applyFont="1" applyBorder="1"/>
    <xf numFmtId="0" fontId="24" fillId="3" borderId="0" xfId="11" applyFont="1" applyFill="1" applyAlignment="1">
      <alignment horizontal="center"/>
    </xf>
    <xf numFmtId="0" fontId="19" fillId="4" borderId="0" xfId="11" applyFont="1" applyFill="1" applyAlignment="1">
      <alignment horizontal="center"/>
    </xf>
    <xf numFmtId="0" fontId="51" fillId="4" borderId="0" xfId="11" applyFont="1" applyFill="1" applyAlignment="1">
      <alignment horizontal="center"/>
    </xf>
    <xf numFmtId="0" fontId="81" fillId="0" borderId="0" xfId="0" applyFont="1" applyAlignment="1">
      <alignment horizontal="center"/>
    </xf>
    <xf numFmtId="0" fontId="42" fillId="0" borderId="0" xfId="9" applyFont="1" applyAlignment="1">
      <alignment horizontal="center"/>
    </xf>
    <xf numFmtId="0" fontId="11" fillId="0" borderId="0" xfId="0" applyFont="1" applyAlignment="1">
      <alignment horizontal="center"/>
    </xf>
    <xf numFmtId="0" fontId="15" fillId="0" borderId="5" xfId="0" applyFont="1" applyBorder="1"/>
    <xf numFmtId="0" fontId="66" fillId="0" borderId="0" xfId="30" applyFont="1" applyAlignment="1">
      <alignment horizontal="center"/>
    </xf>
    <xf numFmtId="0" fontId="66" fillId="0" borderId="27" xfId="30" applyFont="1" applyBorder="1" applyAlignment="1">
      <alignment horizontal="center"/>
    </xf>
    <xf numFmtId="0" fontId="66" fillId="0" borderId="29" xfId="30" applyFont="1" applyBorder="1" applyAlignment="1">
      <alignment horizontal="center"/>
    </xf>
    <xf numFmtId="0" fontId="66" fillId="0" borderId="31" xfId="30" applyFont="1" applyBorder="1" applyAlignment="1">
      <alignment vertical="center" wrapText="1"/>
    </xf>
    <xf numFmtId="0" fontId="66" fillId="0" borderId="36" xfId="30" applyFont="1" applyBorder="1" applyAlignment="1">
      <alignment horizontal="center" vertical="center"/>
    </xf>
    <xf numFmtId="0" fontId="66" fillId="0" borderId="31" xfId="30" applyFont="1" applyBorder="1" applyAlignment="1">
      <alignment horizontal="center" vertical="center"/>
    </xf>
    <xf numFmtId="166" fontId="66" fillId="0" borderId="37" xfId="30" applyNumberFormat="1" applyFont="1" applyBorder="1" applyAlignment="1">
      <alignment horizontal="center" vertical="center"/>
    </xf>
    <xf numFmtId="0" fontId="21" fillId="0" borderId="31" xfId="30" applyFont="1" applyBorder="1" applyAlignment="1">
      <alignment horizontal="center" vertical="center"/>
    </xf>
    <xf numFmtId="166" fontId="21" fillId="0" borderId="31" xfId="30" applyNumberFormat="1" applyFont="1" applyBorder="1" applyAlignment="1">
      <alignment horizontal="center" vertical="center"/>
    </xf>
    <xf numFmtId="0" fontId="15" fillId="0" borderId="0" xfId="36" applyFont="1" applyAlignment="1">
      <alignment horizontal="left"/>
    </xf>
    <xf numFmtId="0" fontId="15" fillId="0" borderId="0" xfId="30" applyFont="1" applyAlignment="1">
      <alignment horizontal="left"/>
    </xf>
    <xf numFmtId="0" fontId="42" fillId="0" borderId="0" xfId="27" applyFont="1" applyAlignment="1">
      <alignment horizontal="left"/>
    </xf>
    <xf numFmtId="166" fontId="2" fillId="0" borderId="0" xfId="27" applyNumberFormat="1" applyAlignment="1">
      <alignment horizontal="left"/>
    </xf>
    <xf numFmtId="0" fontId="47" fillId="3" borderId="0" xfId="28" applyFont="1" applyFill="1" applyAlignment="1">
      <alignment horizontal="left" vertical="center" wrapText="1"/>
    </xf>
    <xf numFmtId="0" fontId="24" fillId="3" borderId="0" xfId="5" applyFont="1" applyFill="1" applyAlignment="1">
      <alignment vertical="center" wrapText="1"/>
    </xf>
    <xf numFmtId="0" fontId="86" fillId="3" borderId="0" xfId="5" applyFont="1" applyFill="1" applyAlignment="1">
      <alignment vertical="center" wrapText="1"/>
    </xf>
    <xf numFmtId="0" fontId="88" fillId="0" borderId="0" xfId="26" applyFont="1"/>
    <xf numFmtId="0" fontId="88" fillId="0" borderId="0" xfId="27" applyFont="1"/>
    <xf numFmtId="0" fontId="52" fillId="0" borderId="0" xfId="0" applyFont="1" applyAlignment="1">
      <alignment horizontal="center" vertical="center"/>
    </xf>
    <xf numFmtId="0" fontId="15" fillId="0" borderId="3" xfId="0" applyFont="1" applyBorder="1" applyAlignment="1">
      <alignment horizontal="left" vertical="center" wrapText="1"/>
    </xf>
    <xf numFmtId="0" fontId="15" fillId="0" borderId="3" xfId="0" applyFont="1" applyBorder="1" applyAlignment="1">
      <alignment horizontal="left" vertical="center"/>
    </xf>
    <xf numFmtId="0" fontId="15" fillId="0" borderId="2" xfId="0" applyFont="1" applyBorder="1" applyAlignment="1">
      <alignment horizontal="center"/>
    </xf>
    <xf numFmtId="0" fontId="15" fillId="0" borderId="15" xfId="0" applyFont="1" applyBorder="1"/>
    <xf numFmtId="169" fontId="21" fillId="3" borderId="4" xfId="41" applyNumberFormat="1" applyFont="1" applyFill="1" applyBorder="1" applyAlignment="1">
      <alignment vertical="center"/>
    </xf>
    <xf numFmtId="165" fontId="24" fillId="3" borderId="25" xfId="41" applyNumberFormat="1" applyFont="1" applyFill="1" applyBorder="1" applyAlignment="1">
      <alignment horizontal="center" vertical="center" wrapText="1"/>
    </xf>
    <xf numFmtId="165" fontId="24" fillId="3" borderId="0" xfId="41" applyNumberFormat="1" applyFont="1" applyFill="1" applyBorder="1" applyAlignment="1">
      <alignment horizontal="center" vertical="center"/>
    </xf>
    <xf numFmtId="176" fontId="21" fillId="0" borderId="10" xfId="0" applyNumberFormat="1" applyFont="1" applyBorder="1" applyAlignment="1">
      <alignment horizontal="center"/>
    </xf>
    <xf numFmtId="176" fontId="42" fillId="0" borderId="0" xfId="9" applyNumberFormat="1" applyFont="1" applyAlignment="1">
      <alignment horizontal="center"/>
    </xf>
    <xf numFmtId="176" fontId="24" fillId="0" borderId="0" xfId="0" applyNumberFormat="1" applyFont="1" applyAlignment="1">
      <alignment horizontal="center"/>
    </xf>
    <xf numFmtId="176" fontId="24" fillId="0" borderId="2" xfId="0" applyNumberFormat="1" applyFont="1" applyBorder="1" applyAlignment="1">
      <alignment horizontal="center"/>
    </xf>
    <xf numFmtId="176" fontId="21" fillId="0" borderId="4" xfId="0" applyNumberFormat="1" applyFont="1" applyBorder="1" applyAlignment="1">
      <alignment horizontal="center"/>
    </xf>
    <xf numFmtId="176" fontId="24" fillId="0" borderId="4" xfId="0" applyNumberFormat="1" applyFont="1" applyBorder="1" applyAlignment="1">
      <alignment horizontal="center"/>
    </xf>
    <xf numFmtId="3" fontId="24" fillId="0" borderId="26" xfId="5" applyNumberFormat="1" applyFont="1" applyBorder="1" applyAlignment="1">
      <alignment horizontal="center"/>
    </xf>
    <xf numFmtId="3" fontId="24" fillId="0" borderId="25" xfId="5" applyNumberFormat="1" applyFont="1" applyBorder="1" applyAlignment="1">
      <alignment horizontal="center"/>
    </xf>
    <xf numFmtId="3" fontId="24" fillId="0" borderId="10" xfId="5" applyNumberFormat="1" applyFont="1" applyBorder="1" applyAlignment="1">
      <alignment horizontal="center"/>
    </xf>
    <xf numFmtId="3" fontId="24" fillId="0" borderId="0" xfId="5" applyNumberFormat="1" applyFont="1" applyAlignment="1">
      <alignment horizontal="center"/>
    </xf>
    <xf numFmtId="0" fontId="21" fillId="7" borderId="0" xfId="17" applyFont="1" applyFill="1" applyAlignment="1" applyProtection="1">
      <alignment horizontal="left"/>
      <protection locked="0"/>
    </xf>
    <xf numFmtId="1" fontId="34" fillId="3" borderId="0" xfId="5" applyNumberFormat="1" applyFont="1" applyFill="1" applyAlignment="1" applyProtection="1">
      <alignment vertical="center" wrapText="1"/>
      <protection locked="0"/>
    </xf>
    <xf numFmtId="0" fontId="24" fillId="3" borderId="0" xfId="18" applyFont="1" applyFill="1" applyProtection="1">
      <protection locked="0"/>
    </xf>
    <xf numFmtId="0" fontId="64" fillId="3" borderId="7" xfId="5" applyFont="1" applyFill="1" applyBorder="1" applyAlignment="1" applyProtection="1">
      <alignment horizontal="left" vertical="center"/>
      <protection locked="0"/>
    </xf>
    <xf numFmtId="0" fontId="21" fillId="3" borderId="7" xfId="5" applyFont="1" applyFill="1" applyBorder="1" applyAlignment="1" applyProtection="1">
      <alignment horizontal="center" vertical="center"/>
      <protection locked="0"/>
    </xf>
    <xf numFmtId="49" fontId="21" fillId="3" borderId="7" xfId="5" applyNumberFormat="1" applyFont="1" applyFill="1" applyBorder="1" applyAlignment="1" applyProtection="1">
      <alignment horizontal="center" vertical="center"/>
      <protection locked="0"/>
    </xf>
    <xf numFmtId="49" fontId="21" fillId="3" borderId="0" xfId="5" applyNumberFormat="1" applyFont="1" applyFill="1" applyAlignment="1" applyProtection="1">
      <alignment horizontal="center" vertical="center"/>
      <protection locked="0"/>
    </xf>
    <xf numFmtId="0" fontId="21" fillId="3" borderId="7" xfId="5" applyFont="1" applyFill="1" applyBorder="1" applyAlignment="1" applyProtection="1">
      <alignment horizontal="right" vertical="center"/>
      <protection locked="0"/>
    </xf>
    <xf numFmtId="0" fontId="24" fillId="3" borderId="0" xfId="18" applyFont="1" applyFill="1" applyAlignment="1" applyProtection="1">
      <alignment vertical="center"/>
      <protection locked="0"/>
    </xf>
    <xf numFmtId="2" fontId="24" fillId="3" borderId="0" xfId="18" applyNumberFormat="1" applyFont="1" applyFill="1" applyAlignment="1" applyProtection="1">
      <alignment horizontal="center" vertical="center"/>
      <protection locked="0"/>
    </xf>
    <xf numFmtId="0" fontId="80" fillId="7" borderId="0" xfId="17" applyFont="1" applyFill="1" applyAlignment="1" applyProtection="1">
      <alignment horizontal="left"/>
      <protection locked="0"/>
    </xf>
    <xf numFmtId="166" fontId="24" fillId="3" borderId="0" xfId="18" applyNumberFormat="1" applyFont="1" applyFill="1" applyAlignment="1" applyProtection="1">
      <alignment horizontal="center" vertical="center"/>
      <protection locked="0"/>
    </xf>
    <xf numFmtId="0" fontId="52" fillId="3" borderId="0" xfId="17" applyFont="1" applyFill="1" applyAlignment="1" applyProtection="1">
      <alignment vertical="center"/>
      <protection locked="0"/>
    </xf>
    <xf numFmtId="0" fontId="52" fillId="3" borderId="0" xfId="17" applyFont="1" applyFill="1" applyProtection="1">
      <protection locked="0"/>
    </xf>
    <xf numFmtId="0" fontId="90" fillId="3" borderId="0" xfId="4" applyFont="1" applyFill="1" applyAlignment="1" applyProtection="1"/>
    <xf numFmtId="0" fontId="54" fillId="0" borderId="0" xfId="1" applyFont="1" applyFill="1" applyAlignment="1" applyProtection="1"/>
    <xf numFmtId="0" fontId="50" fillId="12" borderId="0" xfId="1" applyFont="1" applyFill="1" applyBorder="1" applyAlignment="1" applyProtection="1">
      <alignment horizontal="center" vertical="center"/>
      <protection hidden="1"/>
    </xf>
    <xf numFmtId="0" fontId="89" fillId="12" borderId="0" xfId="1" applyFont="1" applyFill="1" applyBorder="1" applyAlignment="1" applyProtection="1">
      <alignment horizontal="center" vertical="center"/>
      <protection hidden="1"/>
    </xf>
    <xf numFmtId="0" fontId="50" fillId="12" borderId="0" xfId="1" applyFont="1" applyFill="1" applyBorder="1" applyAlignment="1" applyProtection="1">
      <alignment vertical="center"/>
      <protection hidden="1"/>
    </xf>
    <xf numFmtId="0" fontId="50" fillId="13" borderId="0" xfId="1" applyFont="1" applyFill="1" applyBorder="1" applyAlignment="1" applyProtection="1">
      <alignment vertical="center"/>
      <protection hidden="1"/>
    </xf>
    <xf numFmtId="0" fontId="89" fillId="13" borderId="0" xfId="1" applyFont="1" applyFill="1" applyBorder="1" applyAlignment="1" applyProtection="1">
      <alignment horizontal="center" vertical="center"/>
      <protection hidden="1"/>
    </xf>
    <xf numFmtId="0" fontId="50" fillId="14" borderId="0" xfId="1" applyFont="1" applyFill="1" applyBorder="1" applyAlignment="1" applyProtection="1">
      <alignment vertical="center"/>
      <protection hidden="1"/>
    </xf>
    <xf numFmtId="0" fontId="89" fillId="14" borderId="0" xfId="1" applyFont="1" applyFill="1" applyBorder="1" applyAlignment="1" applyProtection="1">
      <alignment horizontal="center" vertical="center"/>
      <protection hidden="1"/>
    </xf>
    <xf numFmtId="0" fontId="91" fillId="3" borderId="0" xfId="7" applyFont="1" applyFill="1" applyAlignment="1" applyProtection="1">
      <alignment horizontal="right" vertical="center"/>
      <protection hidden="1"/>
    </xf>
    <xf numFmtId="0" fontId="91" fillId="3" borderId="0" xfId="3" applyFont="1" applyFill="1"/>
    <xf numFmtId="1" fontId="92" fillId="4" borderId="0" xfId="11" applyNumberFormat="1" applyFont="1" applyFill="1"/>
    <xf numFmtId="0" fontId="93" fillId="3" borderId="0" xfId="11" applyFont="1" applyFill="1"/>
    <xf numFmtId="1" fontId="92" fillId="3" borderId="0" xfId="11" applyNumberFormat="1" applyFont="1" applyFill="1"/>
    <xf numFmtId="0" fontId="94" fillId="3" borderId="0" xfId="3" applyFont="1" applyFill="1"/>
    <xf numFmtId="0" fontId="94" fillId="3" borderId="0" xfId="7" applyFont="1" applyFill="1" applyAlignment="1" applyProtection="1">
      <alignment horizontal="right" vertical="center"/>
      <protection hidden="1"/>
    </xf>
    <xf numFmtId="0" fontId="95" fillId="0" borderId="0" xfId="0" applyFont="1"/>
    <xf numFmtId="0" fontId="95" fillId="0" borderId="0" xfId="28" applyFont="1" applyAlignment="1">
      <alignment vertical="center" wrapText="1"/>
    </xf>
    <xf numFmtId="0" fontId="95" fillId="0" borderId="0" xfId="0" applyFont="1" applyAlignment="1">
      <alignment vertical="center"/>
    </xf>
    <xf numFmtId="0" fontId="95" fillId="0" borderId="0" xfId="28" applyFont="1"/>
    <xf numFmtId="0" fontId="45" fillId="3" borderId="0" xfId="3" applyFont="1" applyFill="1"/>
    <xf numFmtId="0" fontId="97" fillId="3" borderId="0" xfId="36" applyFont="1" applyFill="1"/>
    <xf numFmtId="1" fontId="97" fillId="10" borderId="0" xfId="35" applyNumberFormat="1" applyFont="1" applyFill="1"/>
    <xf numFmtId="0" fontId="97" fillId="3" borderId="0" xfId="28" applyFont="1" applyFill="1"/>
    <xf numFmtId="1" fontId="97" fillId="10" borderId="0" xfId="26" applyNumberFormat="1" applyFont="1" applyFill="1"/>
    <xf numFmtId="0" fontId="97" fillId="3" borderId="0" xfId="28" applyFont="1" applyFill="1" applyAlignment="1">
      <alignment horizontal="left" vertical="center" wrapText="1"/>
    </xf>
    <xf numFmtId="0" fontId="99" fillId="0" borderId="0" xfId="1" applyFont="1" applyBorder="1" applyAlignment="1">
      <alignment wrapText="1"/>
    </xf>
    <xf numFmtId="3" fontId="2" fillId="0" borderId="0" xfId="27" applyNumberFormat="1"/>
    <xf numFmtId="0" fontId="66" fillId="0" borderId="0" xfId="27" applyFont="1"/>
    <xf numFmtId="3" fontId="66" fillId="0" borderId="25" xfId="27" applyNumberFormat="1" applyFont="1" applyBorder="1" applyAlignment="1">
      <alignment horizontal="center"/>
    </xf>
    <xf numFmtId="0" fontId="42" fillId="0" borderId="0" xfId="27" applyFont="1" applyAlignment="1">
      <alignment horizontal="center"/>
    </xf>
    <xf numFmtId="0" fontId="66" fillId="0" borderId="25" xfId="27" applyFont="1" applyBorder="1" applyAlignment="1">
      <alignment horizontal="right"/>
    </xf>
    <xf numFmtId="0" fontId="66" fillId="0" borderId="0" xfId="27" applyFont="1" applyAlignment="1">
      <alignment horizontal="right"/>
    </xf>
    <xf numFmtId="0" fontId="66" fillId="0" borderId="25" xfId="27" applyFont="1" applyBorder="1" applyAlignment="1">
      <alignment horizontal="center"/>
    </xf>
    <xf numFmtId="0" fontId="66" fillId="0" borderId="7" xfId="27" applyFont="1" applyBorder="1" applyAlignment="1">
      <alignment horizontal="left"/>
    </xf>
    <xf numFmtId="0" fontId="66" fillId="0" borderId="19" xfId="27" applyFont="1" applyBorder="1" applyAlignment="1">
      <alignment horizontal="center"/>
    </xf>
    <xf numFmtId="0" fontId="66" fillId="0" borderId="7" xfId="27" applyFont="1" applyBorder="1" applyAlignment="1">
      <alignment horizontal="center"/>
    </xf>
    <xf numFmtId="0" fontId="42" fillId="0" borderId="25" xfId="27" applyFont="1" applyBorder="1" applyAlignment="1">
      <alignment horizontal="center"/>
    </xf>
    <xf numFmtId="166" fontId="42" fillId="0" borderId="0" xfId="27" applyNumberFormat="1" applyFont="1" applyAlignment="1">
      <alignment horizontal="center"/>
    </xf>
    <xf numFmtId="3" fontId="42" fillId="0" borderId="25" xfId="27" applyNumberFormat="1" applyFont="1" applyBorder="1" applyAlignment="1">
      <alignment horizontal="center"/>
    </xf>
    <xf numFmtId="0" fontId="42" fillId="0" borderId="0" xfId="30" applyFont="1" applyAlignment="1">
      <alignment horizontal="center" vertical="center"/>
    </xf>
    <xf numFmtId="166" fontId="42" fillId="0" borderId="28" xfId="30" applyNumberFormat="1" applyFont="1" applyBorder="1" applyAlignment="1">
      <alignment horizontal="center" vertical="center"/>
    </xf>
    <xf numFmtId="0" fontId="42" fillId="0" borderId="2" xfId="30" applyFont="1" applyBorder="1" applyAlignment="1">
      <alignment horizontal="center" vertical="center"/>
    </xf>
    <xf numFmtId="166" fontId="42" fillId="0" borderId="33" xfId="30" applyNumberFormat="1" applyFont="1" applyBorder="1" applyAlignment="1">
      <alignment horizontal="center" vertical="center"/>
    </xf>
    <xf numFmtId="0" fontId="42" fillId="0" borderId="33" xfId="30" applyFont="1" applyBorder="1" applyAlignment="1">
      <alignment horizontal="center" vertical="center"/>
    </xf>
    <xf numFmtId="0" fontId="42" fillId="0" borderId="28" xfId="30" applyFont="1" applyBorder="1" applyAlignment="1">
      <alignment horizontal="center" vertical="center"/>
    </xf>
    <xf numFmtId="165" fontId="42" fillId="0" borderId="0" xfId="27" applyNumberFormat="1" applyFont="1" applyAlignment="1">
      <alignment horizontal="center"/>
    </xf>
    <xf numFmtId="0" fontId="55" fillId="4" borderId="0" xfId="1" applyFont="1" applyFill="1" applyAlignment="1">
      <alignment horizontal="left"/>
    </xf>
    <xf numFmtId="168" fontId="21" fillId="3" borderId="25" xfId="11" applyNumberFormat="1" applyFont="1" applyFill="1" applyBorder="1" applyAlignment="1">
      <alignment horizontal="center"/>
    </xf>
    <xf numFmtId="168" fontId="24" fillId="3" borderId="25" xfId="11" applyNumberFormat="1" applyFont="1" applyFill="1" applyBorder="1" applyAlignment="1">
      <alignment horizontal="center"/>
    </xf>
    <xf numFmtId="166" fontId="24" fillId="3" borderId="25" xfId="12" applyNumberFormat="1" applyFont="1" applyFill="1" applyBorder="1" applyAlignment="1">
      <alignment horizontal="center"/>
    </xf>
    <xf numFmtId="2" fontId="24" fillId="3" borderId="25" xfId="12" applyNumberFormat="1" applyFont="1" applyFill="1" applyBorder="1" applyAlignment="1">
      <alignment horizontal="center"/>
    </xf>
    <xf numFmtId="166" fontId="24" fillId="4" borderId="25" xfId="12" applyNumberFormat="1" applyFont="1" applyFill="1" applyBorder="1" applyAlignment="1">
      <alignment horizontal="right"/>
    </xf>
    <xf numFmtId="166" fontId="42" fillId="3" borderId="25" xfId="12" applyNumberFormat="1" applyFont="1" applyFill="1" applyBorder="1" applyAlignment="1">
      <alignment horizontal="center"/>
    </xf>
    <xf numFmtId="166" fontId="42" fillId="4" borderId="25" xfId="12" applyNumberFormat="1" applyFont="1" applyFill="1" applyBorder="1" applyAlignment="1">
      <alignment horizontal="center"/>
    </xf>
    <xf numFmtId="168" fontId="24" fillId="3" borderId="25" xfId="11" applyNumberFormat="1" applyFont="1" applyFill="1" applyBorder="1" applyAlignment="1">
      <alignment vertical="center"/>
    </xf>
    <xf numFmtId="174" fontId="79" fillId="9" borderId="25" xfId="18" applyNumberFormat="1" applyFont="1" applyFill="1" applyBorder="1"/>
    <xf numFmtId="0" fontId="35" fillId="3" borderId="25" xfId="17" applyFont="1" applyFill="1" applyBorder="1" applyAlignment="1">
      <alignment horizontal="left"/>
    </xf>
    <xf numFmtId="49" fontId="30" fillId="7" borderId="25" xfId="17" applyNumberFormat="1" applyFont="1" applyFill="1" applyBorder="1" applyAlignment="1">
      <alignment horizontal="left"/>
    </xf>
    <xf numFmtId="49" fontId="32" fillId="7" borderId="25" xfId="17" applyNumberFormat="1" applyFont="1" applyFill="1" applyBorder="1" applyAlignment="1">
      <alignment horizontal="left"/>
    </xf>
    <xf numFmtId="0" fontId="52" fillId="3" borderId="25" xfId="17" applyFont="1" applyFill="1" applyBorder="1"/>
    <xf numFmtId="0" fontId="24" fillId="3" borderId="25" xfId="18" applyFont="1" applyFill="1" applyBorder="1" applyAlignment="1">
      <alignment vertical="center"/>
    </xf>
    <xf numFmtId="0" fontId="24" fillId="0" borderId="25" xfId="18" applyFont="1" applyBorder="1" applyAlignment="1">
      <alignment vertical="center"/>
    </xf>
    <xf numFmtId="0" fontId="52" fillId="0" borderId="25" xfId="17" applyFont="1" applyBorder="1"/>
    <xf numFmtId="169" fontId="24" fillId="4" borderId="25" xfId="14" applyNumberFormat="1" applyFont="1" applyFill="1" applyBorder="1" applyAlignment="1">
      <alignment horizontal="center"/>
    </xf>
    <xf numFmtId="176" fontId="24" fillId="4" borderId="25" xfId="11" applyNumberFormat="1" applyFont="1" applyFill="1" applyBorder="1" applyAlignment="1">
      <alignment horizontal="center"/>
    </xf>
    <xf numFmtId="0" fontId="82" fillId="0" borderId="25" xfId="0" applyFont="1" applyBorder="1" applyAlignment="1">
      <alignment horizontal="center" wrapText="1"/>
    </xf>
    <xf numFmtId="166" fontId="52" fillId="0" borderId="25" xfId="0" applyNumberFormat="1" applyFont="1" applyBorder="1" applyAlignment="1">
      <alignment horizontal="center"/>
    </xf>
    <xf numFmtId="165" fontId="42" fillId="0" borderId="11" xfId="30" applyNumberFormat="1" applyFont="1" applyBorder="1" applyAlignment="1">
      <alignment horizontal="center"/>
    </xf>
    <xf numFmtId="165" fontId="24" fillId="0" borderId="25" xfId="5" applyNumberFormat="1" applyFont="1" applyBorder="1" applyAlignment="1">
      <alignment horizontal="center" vertical="center"/>
    </xf>
  </cellXfs>
  <cellStyles count="43">
    <cellStyle name="Bad" xfId="2" builtinId="27"/>
    <cellStyle name="Comma" xfId="41" builtinId="3"/>
    <cellStyle name="Comma 2" xfId="14"/>
    <cellStyle name="Comma 3" xfId="37"/>
    <cellStyle name="Hyperlink" xfId="1" builtinId="8"/>
    <cellStyle name="Hyperlink 2" xfId="4"/>
    <cellStyle name="Hyperlink 2 2 2" xfId="6"/>
    <cellStyle name="Normal" xfId="0" builtinId="0"/>
    <cellStyle name="Normal 10 2" xfId="7"/>
    <cellStyle name="Normal 10 3" xfId="17"/>
    <cellStyle name="Normal 11" xfId="23"/>
    <cellStyle name="Normal 12 4 2" xfId="21"/>
    <cellStyle name="Normal 2" xfId="3"/>
    <cellStyle name="Normal 2 10" xfId="5"/>
    <cellStyle name="Normal 2 2 2 18" xfId="20"/>
    <cellStyle name="Normal 22" xfId="15"/>
    <cellStyle name="Normal 23 2 2" xfId="18"/>
    <cellStyle name="Normal 24" xfId="9"/>
    <cellStyle name="Normal 24 2" xfId="30"/>
    <cellStyle name="Normal 24 2 2" xfId="40"/>
    <cellStyle name="Normal 27" xfId="13"/>
    <cellStyle name="Normal 3" xfId="11"/>
    <cellStyle name="Normal 3 10 11" xfId="25"/>
    <cellStyle name="Normal 3 2 11 4 2" xfId="28"/>
    <cellStyle name="Normal 3 2 11 4 2 2" xfId="36"/>
    <cellStyle name="Normal 3 2 2 2" xfId="10"/>
    <cellStyle name="Normal 3 2 2 2 2" xfId="29"/>
    <cellStyle name="Normal 3 2 2 2 8 2" xfId="32"/>
    <cellStyle name="Normal 3 2 2 2 8 2 2" xfId="39"/>
    <cellStyle name="Normal 31" xfId="26"/>
    <cellStyle name="Normal 31 2" xfId="27"/>
    <cellStyle name="Normal 31 2 2" xfId="35"/>
    <cellStyle name="Normal 4" xfId="33"/>
    <cellStyle name="Normal 7 2 3 4" xfId="31"/>
    <cellStyle name="Normal_Sheet6" xfId="16"/>
    <cellStyle name="Percent" xfId="42" builtinId="5"/>
    <cellStyle name="Percent 11 2" xfId="22"/>
    <cellStyle name="Percent 11 2 4" xfId="8"/>
    <cellStyle name="Percent 12" xfId="24"/>
    <cellStyle name="Percent 2" xfId="12"/>
    <cellStyle name="Percent 3" xfId="34"/>
    <cellStyle name="Percent 4" xfId="38"/>
    <cellStyle name="Percent 6 2" xfId="19"/>
  </cellStyles>
  <dxfs count="202">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166" formatCode="0.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3" formatCode="#,##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alignment horizontal="center"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165" formatCode="0.0"/>
      <alignment horizontal="center" vertical="bottom" textRotation="0" wrapText="0" indent="0" justifyLastLine="0" shrinkToFit="0" readingOrder="0"/>
    </dxf>
    <dxf>
      <font>
        <strike val="0"/>
        <outline val="0"/>
        <shadow val="0"/>
        <u val="none"/>
        <vertAlign val="baseline"/>
        <sz val="10"/>
        <color rgb="FF000000"/>
        <name val="Arial"/>
        <scheme val="none"/>
      </font>
      <numFmt numFmtId="165" formatCode="0.0"/>
      <alignment horizontal="center" vertical="bottom" textRotation="0" wrapText="0" indent="0" justifyLastLine="0" shrinkToFit="0" readingOrder="0"/>
    </dxf>
    <dxf>
      <font>
        <strike val="0"/>
        <outline val="0"/>
        <shadow val="0"/>
        <u val="none"/>
        <vertAlign val="baseline"/>
        <sz val="10"/>
        <color rgb="FF000000"/>
        <name val="Arial"/>
        <scheme val="none"/>
      </font>
      <numFmt numFmtId="165" formatCode="0.0"/>
      <alignment horizontal="center" vertical="bottom" textRotation="0" wrapText="0" indent="0" justifyLastLine="0" shrinkToFit="0" readingOrder="0"/>
    </dxf>
    <dxf>
      <font>
        <strike val="0"/>
        <outline val="0"/>
        <shadow val="0"/>
        <u val="none"/>
        <vertAlign val="baseline"/>
        <sz val="10"/>
        <color rgb="FF000000"/>
        <name val="Arial"/>
        <scheme val="none"/>
      </font>
      <numFmt numFmtId="165" formatCode="0.0"/>
      <alignment horizontal="center" vertical="bottom" textRotation="0" wrapText="0" indent="0" justifyLastLine="0" shrinkToFit="0" readingOrder="0"/>
    </dxf>
    <dxf>
      <font>
        <strike val="0"/>
        <outline val="0"/>
        <shadow val="0"/>
        <u val="none"/>
        <vertAlign val="baseline"/>
        <sz val="10"/>
        <color rgb="FF000000"/>
        <name val="Arial"/>
        <scheme val="none"/>
      </font>
      <numFmt numFmtId="165" formatCode="0.0"/>
      <alignment horizontal="center" vertical="bottom" textRotation="0" wrapText="0" indent="0" justifyLastLine="0" shrinkToFit="0" readingOrder="0"/>
    </dxf>
    <dxf>
      <font>
        <strike val="0"/>
        <outline val="0"/>
        <shadow val="0"/>
        <u val="none"/>
        <vertAlign val="baseline"/>
        <sz val="10"/>
        <color rgb="FF000000"/>
        <name val="Arial"/>
        <scheme val="none"/>
      </font>
      <numFmt numFmtId="165" formatCode="0.0"/>
      <alignment horizontal="center" vertical="bottom" textRotation="0" wrapText="0" indent="0" justifyLastLine="0" shrinkToFit="0" readingOrder="0"/>
    </dxf>
    <dxf>
      <font>
        <strike val="0"/>
        <outline val="0"/>
        <shadow val="0"/>
        <u val="none"/>
        <vertAlign val="baseline"/>
        <sz val="10"/>
        <color rgb="FF000000"/>
        <name val="Arial"/>
        <scheme val="none"/>
      </font>
      <numFmt numFmtId="165" formatCode="0.0"/>
      <alignment horizontal="center" vertical="bottom" textRotation="0" wrapText="0" indent="0" justifyLastLine="0" shrinkToFit="0" readingOrder="0"/>
    </dxf>
    <dxf>
      <font>
        <strike val="0"/>
        <outline val="0"/>
        <shadow val="0"/>
        <u val="none"/>
        <vertAlign val="baseline"/>
        <sz val="10"/>
        <color rgb="FF000000"/>
        <name val="Arial"/>
        <scheme val="none"/>
      </font>
      <numFmt numFmtId="165" formatCode="0.0"/>
      <alignment horizontal="center" vertical="bottom" textRotation="0" wrapText="0" indent="0" justifyLastLine="0" shrinkToFit="0" readingOrder="0"/>
    </dxf>
    <dxf>
      <font>
        <strike val="0"/>
        <outline val="0"/>
        <shadow val="0"/>
        <u val="none"/>
        <vertAlign val="baseline"/>
        <sz val="10"/>
        <color rgb="FF000000"/>
        <name val="Arial"/>
        <scheme val="none"/>
      </font>
      <numFmt numFmtId="165" formatCode="0.0"/>
      <alignment horizontal="center" vertical="bottom" textRotation="0" wrapText="0" indent="0" justifyLastLine="0" shrinkToFit="0" readingOrder="0"/>
    </dxf>
    <dxf>
      <font>
        <strike val="0"/>
        <outline val="0"/>
        <shadow val="0"/>
        <u val="none"/>
        <vertAlign val="baseline"/>
        <sz val="10"/>
        <color rgb="FF000000"/>
        <name val="Arial"/>
        <scheme val="none"/>
      </font>
      <numFmt numFmtId="165" formatCode="0.0"/>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numFmt numFmtId="164" formatCode="#,###"/>
      <alignment horizontal="center" vertical="bottom" textRotation="0" wrapText="0" indent="0" justifyLastLine="0" shrinkToFit="0" readingOrder="0"/>
    </dxf>
    <dxf>
      <font>
        <strike val="0"/>
        <outline val="0"/>
        <shadow val="0"/>
        <u val="none"/>
        <vertAlign val="baseline"/>
        <sz val="10"/>
        <color rgb="FF000000"/>
        <name val="Arial"/>
        <scheme val="none"/>
      </font>
      <numFmt numFmtId="164" formatCode="#,###"/>
      <alignment horizontal="center" vertical="bottom" textRotation="0" wrapText="0" indent="0" justifyLastLine="0" shrinkToFit="0" readingOrder="0"/>
    </dxf>
    <dxf>
      <font>
        <strike val="0"/>
        <outline val="0"/>
        <shadow val="0"/>
        <u val="none"/>
        <vertAlign val="baseline"/>
        <sz val="10"/>
        <color rgb="FF000000"/>
        <name val="Arial"/>
        <scheme val="none"/>
      </font>
      <numFmt numFmtId="164" formatCode="#,###"/>
      <alignment horizontal="center" vertical="bottom" textRotation="0" wrapText="0" indent="0" justifyLastLine="0" shrinkToFit="0" readingOrder="0"/>
    </dxf>
    <dxf>
      <font>
        <strike val="0"/>
        <outline val="0"/>
        <shadow val="0"/>
        <u val="none"/>
        <vertAlign val="baseline"/>
        <sz val="10"/>
        <color rgb="FF000000"/>
        <name val="Arial"/>
        <scheme val="none"/>
      </font>
      <numFmt numFmtId="164" formatCode="#,###"/>
      <alignment horizontal="center" vertical="bottom" textRotation="0" wrapText="0" indent="0" justifyLastLine="0" shrinkToFit="0" readingOrder="0"/>
    </dxf>
    <dxf>
      <font>
        <strike val="0"/>
        <outline val="0"/>
        <shadow val="0"/>
        <u val="none"/>
        <vertAlign val="baseline"/>
        <sz val="10"/>
        <color rgb="FF000000"/>
        <name val="Arial"/>
        <scheme val="none"/>
      </font>
      <numFmt numFmtId="164" formatCode="#,###"/>
      <alignment horizontal="center" vertical="bottom" textRotation="0" wrapText="0" indent="0" justifyLastLine="0" shrinkToFit="0" readingOrder="0"/>
    </dxf>
    <dxf>
      <font>
        <strike val="0"/>
        <outline val="0"/>
        <shadow val="0"/>
        <u val="none"/>
        <vertAlign val="baseline"/>
        <sz val="10"/>
        <color rgb="FF000000"/>
        <name val="Arial"/>
        <scheme val="none"/>
      </font>
      <numFmt numFmtId="164" formatCode="#,###"/>
      <alignment horizontal="center" vertical="bottom" textRotation="0" wrapText="0" indent="0" justifyLastLine="0" shrinkToFit="0" readingOrder="0"/>
    </dxf>
    <dxf>
      <font>
        <strike val="0"/>
        <outline val="0"/>
        <shadow val="0"/>
        <u val="none"/>
        <vertAlign val="baseline"/>
        <sz val="10"/>
        <color rgb="FF000000"/>
        <name val="Arial"/>
        <scheme val="none"/>
      </font>
      <numFmt numFmtId="164" formatCode="#,###"/>
      <alignment horizontal="center" vertical="bottom" textRotation="0" wrapText="0" indent="0" justifyLastLine="0" shrinkToFit="0" readingOrder="0"/>
    </dxf>
    <dxf>
      <font>
        <strike val="0"/>
        <outline val="0"/>
        <shadow val="0"/>
        <u val="none"/>
        <vertAlign val="baseline"/>
        <sz val="10"/>
        <color rgb="FF000000"/>
        <name val="Arial"/>
        <scheme val="none"/>
      </font>
      <numFmt numFmtId="164" formatCode="#,###"/>
      <alignment horizontal="center" vertical="bottom" textRotation="0" wrapText="0" indent="0" justifyLastLine="0" shrinkToFit="0" readingOrder="0"/>
    </dxf>
    <dxf>
      <font>
        <strike val="0"/>
        <outline val="0"/>
        <shadow val="0"/>
        <u val="none"/>
        <vertAlign val="baseline"/>
        <sz val="10"/>
        <color rgb="FF000000"/>
        <name val="Arial"/>
        <scheme val="none"/>
      </font>
      <numFmt numFmtId="164" formatCode="#,###"/>
      <alignment horizontal="center" vertical="bottom" textRotation="0" wrapText="0" indent="0" justifyLastLine="0" shrinkToFit="0" readingOrder="0"/>
    </dxf>
    <dxf>
      <font>
        <strike val="0"/>
        <outline val="0"/>
        <shadow val="0"/>
        <u val="none"/>
        <vertAlign val="baseline"/>
        <sz val="10"/>
        <color rgb="FF000000"/>
        <name val="Arial"/>
        <scheme val="none"/>
      </font>
      <numFmt numFmtId="164" formatCode="#,###"/>
      <alignment horizontal="center" vertical="bottom" textRotation="0" wrapText="0" indent="0" justifyLastLine="0" shrinkToFit="0" readingOrder="0"/>
    </dxf>
    <dxf>
      <font>
        <strike val="0"/>
        <outline val="0"/>
        <shadow val="0"/>
        <u val="none"/>
        <vertAlign val="baseline"/>
        <sz val="10"/>
        <color rgb="FF000000"/>
        <name val="Arial"/>
        <scheme val="none"/>
      </font>
      <numFmt numFmtId="0" formatCode="General"/>
      <alignment horizontal="left" vertical="bottom"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border>
        <right style="thin">
          <color indexed="64"/>
        </right>
      </border>
    </dxf>
    <dxf>
      <font>
        <b/>
        <i val="0"/>
      </font>
      <border>
        <bottom style="thin">
          <color indexed="64"/>
        </bottom>
      </border>
    </dxf>
  </dxfs>
  <tableStyles count="1" defaultTableStyle="TableStyleMedium2" defaultPivotStyle="PivotStyleLight16">
    <tableStyle name="Table Style 1" pivot="0" count="2">
      <tableStyleElement type="headerRow" dxfId="201"/>
      <tableStyleElement type="firstColumn" dxfId="200"/>
    </tableStyle>
  </tableStyles>
  <colors>
    <mruColors>
      <color rgb="FF00B0F0"/>
      <color rgb="FF58792D"/>
      <color rgb="FF0391BF"/>
      <color rgb="FF0072CE"/>
      <color rgb="FF1F497D"/>
      <color rgb="FF0068CE"/>
      <color rgb="FF4D4D4D"/>
      <color rgb="FF03915B"/>
      <color rgb="FF00A499"/>
      <color rgb="FF006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61"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95250</xdr:rowOff>
    </xdr:from>
    <xdr:to>
      <xdr:col>1</xdr:col>
      <xdr:colOff>768708</xdr:colOff>
      <xdr:row>3</xdr:row>
      <xdr:rowOff>158750</xdr:rowOff>
    </xdr:to>
    <xdr:pic>
      <xdr:nvPicPr>
        <xdr:cNvPr id="3" name="NHS NSS Logo" descr="This is the logo for NHS National Services Scotland" title="NHS National Services Scotland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4000" y="95250"/>
          <a:ext cx="705208" cy="6588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124985</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69422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1</xdr:row>
      <xdr:rowOff>15876</xdr:rowOff>
    </xdr:from>
    <xdr:to>
      <xdr:col>1</xdr:col>
      <xdr:colOff>1114715</xdr:colOff>
      <xdr:row>4</xdr:row>
      <xdr:rowOff>87313</xdr:rowOff>
    </xdr:to>
    <xdr:pic>
      <xdr:nvPicPr>
        <xdr:cNvPr id="3" name="NHS NSS Logo" descr="This is the logo for NHS National Services Scotland" title="NHS National Services Scotland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1750" y="79376"/>
          <a:ext cx="1138528" cy="106362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8" name="NHS NSS Logo" descr="This is the logo for NHS National Services Scotland" title="NHS National Services Scotland Logo">
          <a:extLst>
            <a:ext uri="{FF2B5EF4-FFF2-40B4-BE49-F238E27FC236}">
              <a16:creationId xmlns:a16="http://schemas.microsoft.com/office/drawing/2014/main" id="{00000000-0008-0000-1300-000008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oneCellAnchor>
    <xdr:from>
      <xdr:col>1</xdr:col>
      <xdr:colOff>7938</xdr:colOff>
      <xdr:row>13</xdr:row>
      <xdr:rowOff>95250</xdr:rowOff>
    </xdr:from>
    <xdr:ext cx="5152123" cy="1441084"/>
    <xdr:pic>
      <xdr:nvPicPr>
        <xdr:cNvPr id="9" name="Drop down example" descr="This picture gives guidance on how to use the dropdown selections in this tab" title="Drop down example">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1126" y="2682875"/>
          <a:ext cx="5152123" cy="1441084"/>
        </a:xfrm>
        <a:prstGeom prst="rect">
          <a:avLst/>
        </a:prstGeom>
        <a:noFill/>
        <a:ln w="1">
          <a:noFill/>
          <a:miter lim="800000"/>
          <a:headEnd/>
          <a:tailEnd/>
        </a:ln>
      </xdr:spPr>
    </xdr:pic>
    <xdr:clientData/>
  </xdr:oneCellAnchor>
  <mc:AlternateContent xmlns:mc="http://schemas.openxmlformats.org/markup-compatibility/2006">
    <mc:Choice xmlns:a14="http://schemas.microsoft.com/office/drawing/2010/main" Requires="a14">
      <xdr:twoCellAnchor editAs="oneCell">
        <xdr:from>
          <xdr:col>1</xdr:col>
          <xdr:colOff>12700</xdr:colOff>
          <xdr:row>25</xdr:row>
          <xdr:rowOff>38100</xdr:rowOff>
        </xdr:from>
        <xdr:to>
          <xdr:col>1</xdr:col>
          <xdr:colOff>2266950</xdr:colOff>
          <xdr:row>26</xdr:row>
          <xdr:rowOff>50800</xdr:rowOff>
        </xdr:to>
        <xdr:sp macro="" textlink="">
          <xdr:nvSpPr>
            <xdr:cNvPr id="19462" name="ComboBox1" descr="A combination box provides users with the option to chose a specific NHS Board to review data." hidden="1">
              <a:extLst>
                <a:ext uri="{63B3BB69-23CF-44E3-9099-C40C66FF867C}">
                  <a14:compatExt spid="_x0000_s19462"/>
                </a:ext>
                <a:ext uri="{FF2B5EF4-FFF2-40B4-BE49-F238E27FC236}">
                  <a16:creationId xmlns:a16="http://schemas.microsoft.com/office/drawing/2014/main" id="{00000000-0008-0000-1300-00000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69850</xdr:rowOff>
        </xdr:from>
        <xdr:to>
          <xdr:col>8</xdr:col>
          <xdr:colOff>2266950</xdr:colOff>
          <xdr:row>26</xdr:row>
          <xdr:rowOff>82550</xdr:rowOff>
        </xdr:to>
        <xdr:sp macro="" textlink="">
          <xdr:nvSpPr>
            <xdr:cNvPr id="19463" name="ComboBox2" descr="A combination box provides users with the option to chose a specific NHS Board to review data." hidden="1">
              <a:extLst>
                <a:ext uri="{63B3BB69-23CF-44E3-9099-C40C66FF867C}">
                  <a14:compatExt spid="_x0000_s19463"/>
                </a:ext>
                <a:ext uri="{FF2B5EF4-FFF2-40B4-BE49-F238E27FC236}">
                  <a16:creationId xmlns:a16="http://schemas.microsoft.com/office/drawing/2014/main" id="{00000000-0008-0000-1300-00000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4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5922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5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6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7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8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9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A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5922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39688</xdr:colOff>
      <xdr:row>1</xdr:row>
      <xdr:rowOff>31750</xdr:rowOff>
    </xdr:from>
    <xdr:to>
      <xdr:col>1</xdr:col>
      <xdr:colOff>1122653</xdr:colOff>
      <xdr:row>4</xdr:row>
      <xdr:rowOff>63500</xdr:rowOff>
    </xdr:to>
    <xdr:pic>
      <xdr:nvPicPr>
        <xdr:cNvPr id="7" name="NHS NSS Logo" descr="This is the logo for NHS National Services Scotland" title="NHS National Services Scotland Logo">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39688" y="95250"/>
          <a:ext cx="1138528" cy="1063625"/>
        </a:xfrm>
        <a:prstGeom prst="rect">
          <a:avLst/>
        </a:prstGeom>
      </xdr:spPr>
    </xdr:pic>
    <xdr:clientData/>
  </xdr:twoCellAnchor>
  <xdr:twoCellAnchor>
    <xdr:from>
      <xdr:col>1</xdr:col>
      <xdr:colOff>47626</xdr:colOff>
      <xdr:row>8</xdr:row>
      <xdr:rowOff>23812</xdr:rowOff>
    </xdr:from>
    <xdr:to>
      <xdr:col>1</xdr:col>
      <xdr:colOff>8759826</xdr:colOff>
      <xdr:row>105</xdr:row>
      <xdr:rowOff>107156</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107157" y="2000250"/>
          <a:ext cx="8712200" cy="16275844"/>
        </a:xfrm>
        <a:prstGeom prst="rect">
          <a:avLst/>
        </a:prstGeom>
        <a:solidFill>
          <a:schemeClr val="lt1"/>
        </a:solidFill>
        <a:ln w="6350" cmpd="sng">
          <a:solidFill>
            <a:srgbClr val="58792D"/>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Arial" panose="020B0604020202020204" pitchFamily="34" charset="0"/>
              <a:cs typeface="Arial" panose="020B0604020202020204" pitchFamily="34" charset="0"/>
            </a:rPr>
            <a:t>Data Sources:</a:t>
          </a: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dk1"/>
              </a:solidFill>
              <a:effectLst/>
              <a:latin typeface="Arial" panose="020B0604020202020204" pitchFamily="34" charset="0"/>
              <a:ea typeface="+mn-ea"/>
              <a:cs typeface="Arial" panose="020B0604020202020204" pitchFamily="34" charset="0"/>
            </a:rPr>
            <a:t>Laborator</a:t>
          </a:r>
          <a:r>
            <a:rPr lang="en-GB" sz="1200" b="1" baseline="0">
              <a:solidFill>
                <a:schemeClr val="dk1"/>
              </a:solidFill>
              <a:effectLst/>
              <a:latin typeface="Arial" panose="020B0604020202020204" pitchFamily="34" charset="0"/>
              <a:ea typeface="+mn-ea"/>
              <a:cs typeface="Arial" panose="020B0604020202020204" pitchFamily="34" charset="0"/>
            </a:rPr>
            <a:t>y results</a:t>
          </a:r>
          <a:r>
            <a:rPr lang="en-GB" sz="1200" b="1">
              <a:solidFill>
                <a:schemeClr val="dk1"/>
              </a:solidFill>
              <a:effectLst/>
              <a:latin typeface="Arial" panose="020B0604020202020204" pitchFamily="34" charset="0"/>
              <a:ea typeface="+mn-ea"/>
              <a:cs typeface="Arial" panose="020B0604020202020204" pitchFamily="34" charset="0"/>
            </a:rPr>
            <a:t>: </a:t>
          </a:r>
          <a:r>
            <a:rPr lang="en-GB" sz="1200">
              <a:solidFill>
                <a:schemeClr val="dk1"/>
              </a:solidFill>
              <a:effectLst/>
              <a:latin typeface="Arial" panose="020B0604020202020204" pitchFamily="34" charset="0"/>
              <a:ea typeface="+mn-ea"/>
              <a:cs typeface="Arial" panose="020B0604020202020204" pitchFamily="34" charset="0"/>
            </a:rPr>
            <a:t>Electronic Communication of Surveillance in Scotland (ECOSS) and Scottish Microbiology Reference Laboratory (SMiRL).</a:t>
          </a: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dk1"/>
              </a:solidFill>
              <a:effectLst/>
              <a:latin typeface="Arial" panose="020B0604020202020204" pitchFamily="34" charset="0"/>
              <a:ea typeface="+mn-ea"/>
              <a:cs typeface="Arial" panose="020B0604020202020204" pitchFamily="34" charset="0"/>
            </a:rPr>
            <a:t>Population denominator data</a:t>
          </a:r>
          <a:r>
            <a:rPr lang="en-GB" sz="1200">
              <a:solidFill>
                <a:schemeClr val="dk1"/>
              </a:solidFill>
              <a:effectLst/>
              <a:latin typeface="Arial" panose="020B0604020202020204" pitchFamily="34" charset="0"/>
              <a:ea typeface="+mn-ea"/>
              <a:cs typeface="Arial" panose="020B0604020202020204" pitchFamily="34" charset="0"/>
            </a:rPr>
            <a:t>: Mid-year population projections for Scotland: National Records of Scotland (NRS) population estimates.</a:t>
          </a:r>
        </a:p>
        <a:p>
          <a:endParaRPr lang="en-GB" sz="1200" b="1" u="sng">
            <a:latin typeface="Arial" panose="020B0604020202020204" pitchFamily="34" charset="0"/>
            <a:cs typeface="Arial" panose="020B0604020202020204" pitchFamily="34" charset="0"/>
          </a:endParaRPr>
        </a:p>
        <a:p>
          <a:endParaRPr lang="en-GB" sz="1200" b="1" u="sng">
            <a:latin typeface="Arial" panose="020B0604020202020204" pitchFamily="34" charset="0"/>
            <a:cs typeface="Arial" panose="020B0604020202020204" pitchFamily="34" charset="0"/>
          </a:endParaRPr>
        </a:p>
        <a:p>
          <a:r>
            <a:rPr lang="en-GB" sz="1200" b="1" u="none">
              <a:latin typeface="Arial" panose="020B0604020202020204" pitchFamily="34" charset="0"/>
              <a:cs typeface="Arial" panose="020B0604020202020204" pitchFamily="34" charset="0"/>
            </a:rPr>
            <a:t>Susceptibility data (SIR-data)</a:t>
          </a:r>
          <a:endParaRPr lang="en-GB" sz="1200" u="none">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Antimicrobial susceptibility data were extracted from ECOSS (Electronic Communication of Surveillance in Scotland, which is an electronic data link for microbiology laboratories to ARHAI Scotland and Public Health Scotland). Data were obtained from all diagnostic laboratories in Scotland and participating reference laboratories (see 'Data' section below). The susceptibility data (originating from VITEK 2 systems and other susceptibility testing methods) were interpreted locally before they were submitted to ECOSS.</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The data from ECOSS were extracted via R script on 03/08/2021</a:t>
          </a:r>
          <a:r>
            <a:rPr lang="en-GB" sz="1200">
              <a:solidFill>
                <a:schemeClr val="dk1"/>
              </a:solidFill>
              <a:effectLst/>
              <a:latin typeface="Arial" panose="020B0604020202020204" pitchFamily="34" charset="0"/>
              <a:ea typeface="+mn-ea"/>
              <a:cs typeface="Arial" panose="020B0604020202020204" pitchFamily="34" charset="0"/>
            </a:rPr>
            <a:t>,</a:t>
          </a:r>
          <a:r>
            <a:rPr lang="en-GB" sz="1200" baseline="0">
              <a:solidFill>
                <a:schemeClr val="dk1"/>
              </a:solidFill>
              <a:effectLst/>
              <a:latin typeface="Arial" panose="020B0604020202020204" pitchFamily="34" charset="0"/>
              <a:ea typeface="+mn-ea"/>
              <a:cs typeface="Arial" panose="020B0604020202020204" pitchFamily="34" charset="0"/>
            </a:rPr>
            <a:t> with the exception of Salmonella data which was extracted by the HPS team directly from ECOSS on 05/07/2021. N</a:t>
          </a:r>
          <a:r>
            <a:rPr lang="en-GB" sz="1200">
              <a:latin typeface="Arial" panose="020B0604020202020204" pitchFamily="34" charset="0"/>
              <a:cs typeface="Arial" panose="020B0604020202020204" pitchFamily="34" charset="0"/>
            </a:rPr>
            <a:t>umerical analyses were undertaken on the interpreted susceptibility SIR-data on key organisms</a:t>
          </a:r>
          <a:r>
            <a:rPr lang="en-GB" sz="1200" baseline="0">
              <a:latin typeface="Arial" panose="020B0604020202020204" pitchFamily="34" charset="0"/>
              <a:cs typeface="Arial" panose="020B0604020202020204" pitchFamily="34" charset="0"/>
            </a:rPr>
            <a:t>.</a:t>
          </a:r>
          <a:endParaRPr lang="en-GB" sz="1200">
            <a:latin typeface="Arial" panose="020B0604020202020204" pitchFamily="34" charset="0"/>
            <a:cs typeface="Arial" panose="020B0604020202020204" pitchFamily="34" charset="0"/>
          </a:endParaRPr>
        </a:p>
        <a:p>
          <a:endParaRPr lang="en-GB" sz="1200">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Case definitions:</a:t>
          </a:r>
        </a:p>
        <a:p>
          <a:r>
            <a:rPr lang="en-GB" sz="1200">
              <a:solidFill>
                <a:schemeClr val="tx1"/>
              </a:solidFill>
              <a:latin typeface="Arial" panose="020B0604020202020204" pitchFamily="34" charset="0"/>
              <a:cs typeface="Arial" panose="020B0604020202020204" pitchFamily="34" charset="0"/>
            </a:rPr>
            <a:t>To align with data published in ARHAI HAI annual and quarterly epidemiological reports, total numbers and incidence rates were calculated using the following case definition: </a:t>
          </a:r>
        </a:p>
        <a:p>
          <a:pPr marL="171450" indent="-171450">
            <a:buFont typeface="Arial" panose="020B0604020202020204" pitchFamily="34" charset="0"/>
            <a:buChar char="•"/>
          </a:pPr>
          <a:r>
            <a:rPr lang="en-GB" sz="1200">
              <a:latin typeface="Arial" panose="020B0604020202020204" pitchFamily="34" charset="0"/>
              <a:cs typeface="Arial" panose="020B0604020202020204" pitchFamily="34" charset="0"/>
            </a:rPr>
            <a:t>A new case of bacteraemia is a patient from whom an organism has been isolated from the patient’s blood, and who has not previously had the same organism isolated from blood within a 14 day period (i.e. 14 days from date last positive sample obtained).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200">
              <a:solidFill>
                <a:schemeClr val="dk1"/>
              </a:solidFill>
              <a:effectLst/>
              <a:latin typeface="Arial" panose="020B0604020202020204" pitchFamily="34" charset="0"/>
              <a:ea typeface="+mn-ea"/>
              <a:cs typeface="Arial" panose="020B0604020202020204" pitchFamily="34" charset="0"/>
            </a:rPr>
            <a:t>A new case of UTI is a patient from whom an organism has been isolated from the patient’s urine, and who has not previously had the same organism isolated from urine within a 30 day period (i.e. 30 days from date last positive sample obtained).</a:t>
          </a:r>
          <a:endParaRPr lang="en-GB" sz="1200">
            <a:effectLst/>
            <a:latin typeface="Arial" panose="020B0604020202020204" pitchFamily="34" charset="0"/>
            <a:cs typeface="Arial" panose="020B0604020202020204" pitchFamily="34" charset="0"/>
          </a:endParaRPr>
        </a:p>
        <a:p>
          <a:endParaRPr lang="en-GB"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Please note that the UTI case definition used for this report is based on bacteriuria (bacteria present in urine) and not all cases will be clinically significant UTIs.</a:t>
          </a:r>
          <a:endParaRPr lang="en-GB" sz="1200">
            <a:effectLst/>
            <a:latin typeface="Arial" panose="020B0604020202020204" pitchFamily="34" charset="0"/>
            <a:cs typeface="Arial" panose="020B0604020202020204" pitchFamily="34" charset="0"/>
          </a:endParaRPr>
        </a:p>
        <a:p>
          <a:endParaRPr lang="en-GB" sz="1200">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Incidence rates were calculated as follows:</a:t>
          </a:r>
        </a:p>
        <a:p>
          <a:r>
            <a:rPr lang="en-GB" sz="1200">
              <a:latin typeface="Arial" panose="020B0604020202020204" pitchFamily="34" charset="0"/>
              <a:cs typeface="Arial" panose="020B0604020202020204" pitchFamily="34" charset="0"/>
            </a:rPr>
            <a:t>Bacteraemia Rate per 100 000 population = (Number of cases/ mid-year Scottish population) x 100,000</a:t>
          </a:r>
        </a:p>
        <a:p>
          <a:r>
            <a:rPr lang="en-GB" sz="1200">
              <a:latin typeface="Arial" panose="020B0604020202020204" pitchFamily="34" charset="0"/>
              <a:cs typeface="Arial" panose="020B0604020202020204" pitchFamily="34" charset="0"/>
            </a:rPr>
            <a:t>Urinary Tract Rate per 1 000 population = (Number of cases/ mid-year Scottish population) x 1,000</a:t>
          </a:r>
        </a:p>
        <a:p>
          <a:endParaRPr lang="en-GB" sz="1200">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Data processing antimicrobial susceptibility data:</a:t>
          </a:r>
        </a:p>
        <a:p>
          <a:r>
            <a:rPr lang="en-GB" sz="1200">
              <a:latin typeface="Arial" panose="020B0604020202020204" pitchFamily="34" charset="0"/>
              <a:cs typeface="Arial" panose="020B0604020202020204" pitchFamily="34" charset="0"/>
            </a:rPr>
            <a:t>For bacteremias and UTIs, </a:t>
          </a:r>
          <a:r>
            <a:rPr lang="en-GB" sz="1200">
              <a:solidFill>
                <a:schemeClr val="tx1"/>
              </a:solidFill>
              <a:latin typeface="Arial" panose="020B0604020202020204" pitchFamily="34" charset="0"/>
              <a:cs typeface="Arial" panose="020B0604020202020204" pitchFamily="34" charset="0"/>
            </a:rPr>
            <a:t>the most resistant</a:t>
          </a:r>
          <a:r>
            <a:rPr lang="en-GB" sz="1200" baseline="0">
              <a:solidFill>
                <a:schemeClr val="tx1"/>
              </a:solidFill>
              <a:latin typeface="Arial" panose="020B0604020202020204" pitchFamily="34" charset="0"/>
              <a:cs typeface="Arial" panose="020B0604020202020204" pitchFamily="34" charset="0"/>
            </a:rPr>
            <a:t> </a:t>
          </a:r>
          <a:r>
            <a:rPr lang="en-GB" sz="1200">
              <a:solidFill>
                <a:schemeClr val="tx1"/>
              </a:solidFill>
              <a:latin typeface="Arial" panose="020B0604020202020204" pitchFamily="34" charset="0"/>
              <a:cs typeface="Arial" panose="020B0604020202020204" pitchFamily="34" charset="0"/>
            </a:rPr>
            <a:t>isolate </a:t>
          </a:r>
          <a:r>
            <a:rPr lang="en-GB" sz="1200">
              <a:latin typeface="Arial" panose="020B0604020202020204" pitchFamily="34" charset="0"/>
              <a:cs typeface="Arial" panose="020B0604020202020204" pitchFamily="34" charset="0"/>
            </a:rPr>
            <a:t>(of one specific organism per rolling 14 day period for bacteremias and per rolling 30 day period for UTIs) is reported as a case. This is equivalent to one episode. Where more than one organism was present in a sample, deduplication was carried out separately for each organism.</a:t>
          </a:r>
        </a:p>
        <a:p>
          <a:endParaRPr lang="en-GB" sz="1200">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Non-susceptibility (NS) </a:t>
          </a:r>
          <a:r>
            <a:rPr lang="en-GB" sz="1200">
              <a:latin typeface="Arial" panose="020B0604020202020204" pitchFamily="34" charset="0"/>
              <a:cs typeface="Arial" panose="020B0604020202020204" pitchFamily="34" charset="0"/>
            </a:rPr>
            <a:t>proportions in this report refer to the percentages of isolates reported as resistant (R) or intermediately susceptible (I) to the antimicrobial.</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Proportions of combined third generation cephalosporin and fluoroquinolone resistance, and combined third generation cephalosporins and aminoglycosides resistance for </a:t>
          </a:r>
          <a:r>
            <a:rPr lang="en-GB" sz="1200" i="1">
              <a:latin typeface="Arial" panose="020B0604020202020204" pitchFamily="34" charset="0"/>
              <a:cs typeface="Arial" panose="020B0604020202020204" pitchFamily="34" charset="0"/>
            </a:rPr>
            <a:t>E. coli, K. pneumoniae </a:t>
          </a:r>
          <a:r>
            <a:rPr lang="en-GB" sz="1200">
              <a:latin typeface="Arial" panose="020B0604020202020204" pitchFamily="34" charset="0"/>
              <a:cs typeface="Arial" panose="020B0604020202020204" pitchFamily="34" charset="0"/>
            </a:rPr>
            <a:t>and </a:t>
          </a:r>
          <a:r>
            <a:rPr lang="en-GB" sz="1200" i="1">
              <a:latin typeface="Arial" panose="020B0604020202020204" pitchFamily="34" charset="0"/>
              <a:cs typeface="Arial" panose="020B0604020202020204" pitchFamily="34" charset="0"/>
            </a:rPr>
            <a:t>K. oxytoca </a:t>
          </a:r>
          <a:r>
            <a:rPr lang="en-GB" sz="1200">
              <a:latin typeface="Arial" panose="020B0604020202020204" pitchFamily="34" charset="0"/>
              <a:cs typeface="Arial" panose="020B0604020202020204" pitchFamily="34" charset="0"/>
            </a:rPr>
            <a:t>were calculated. These were calculated as the number of isolates resistant to ceftriaxone/ceftazidime and ciprofloxacin, or to ceftriaxone/ceftazidime and gentamicin, divided by the number of reports containing susceptibility data on both of the relevant antibiotics.</a:t>
          </a:r>
        </a:p>
        <a:p>
          <a:endParaRPr lang="en-GB" sz="1200">
            <a:latin typeface="Arial" panose="020B0604020202020204" pitchFamily="34" charset="0"/>
            <a:cs typeface="Arial" panose="020B0604020202020204" pitchFamily="34" charset="0"/>
          </a:endParaRPr>
        </a:p>
        <a:p>
          <a:r>
            <a:rPr lang="en-GB" sz="1200" b="1">
              <a:latin typeface="Arial" panose="020B0604020202020204" pitchFamily="34" charset="0"/>
              <a:cs typeface="Arial" panose="020B0604020202020204" pitchFamily="34" charset="0"/>
            </a:rPr>
            <a:t>Extended spectrum beta-lactamase (ESBL)-producing organisms </a:t>
          </a:r>
          <a:r>
            <a:rPr lang="en-GB" sz="1200">
              <a:latin typeface="Arial" panose="020B0604020202020204" pitchFamily="34" charset="0"/>
              <a:cs typeface="Arial" panose="020B0604020202020204" pitchFamily="34" charset="0"/>
            </a:rPr>
            <a:t>were reported for </a:t>
          </a:r>
          <a:r>
            <a:rPr lang="en-GB" sz="1200" i="1">
              <a:latin typeface="Arial" panose="020B0604020202020204" pitchFamily="34" charset="0"/>
              <a:cs typeface="Arial" panose="020B0604020202020204" pitchFamily="34" charset="0"/>
            </a:rPr>
            <a:t>E. coli </a:t>
          </a:r>
          <a:r>
            <a:rPr lang="en-GB" sz="1200">
              <a:latin typeface="Arial" panose="020B0604020202020204" pitchFamily="34" charset="0"/>
              <a:cs typeface="Arial" panose="020B0604020202020204" pitchFamily="34" charset="0"/>
            </a:rPr>
            <a:t>and </a:t>
          </a:r>
          <a:r>
            <a:rPr lang="en-GB" sz="1200" i="1">
              <a:latin typeface="Arial" panose="020B0604020202020204" pitchFamily="34" charset="0"/>
              <a:cs typeface="Arial" panose="020B0604020202020204" pitchFamily="34" charset="0"/>
            </a:rPr>
            <a:t>K. pneumoniae </a:t>
          </a:r>
          <a:r>
            <a:rPr lang="en-GB" sz="1200">
              <a:latin typeface="Arial" panose="020B0604020202020204" pitchFamily="34" charset="0"/>
              <a:cs typeface="Arial" panose="020B0604020202020204" pitchFamily="34" charset="0"/>
            </a:rPr>
            <a:t>to ECOSS based on local laboratory tests. The frequency of cases infected with ESBL producing organisms was calculated using the total number of cases as denominator.</a:t>
          </a:r>
        </a:p>
        <a:p>
          <a:endParaRPr lang="en-GB" sz="1200">
            <a:latin typeface="Arial" panose="020B0604020202020204" pitchFamily="34" charset="0"/>
            <a:cs typeface="Arial" panose="020B0604020202020204" pitchFamily="34" charset="0"/>
          </a:endParaRPr>
        </a:p>
        <a:p>
          <a:r>
            <a:rPr lang="en-GB" sz="1200" b="0">
              <a:solidFill>
                <a:schemeClr val="tx1"/>
              </a:solidFill>
              <a:latin typeface="Arial" panose="020B0604020202020204" pitchFamily="34" charset="0"/>
              <a:cs typeface="Arial" panose="020B0604020202020204" pitchFamily="34" charset="0"/>
            </a:rPr>
            <a:t>Confidence intervals (95%) for proportions were calculated to indicate robustness of the proportions presented. Due to the number of tests being done at the same time a Bonferroni correction has been applied and the p-values adjusted to reflect the number of tests undertaken for each organism. (The p-values can be interpreted as significant for a values less than 0.05).</a:t>
          </a:r>
          <a:r>
            <a:rPr lang="en-GB" sz="1200" b="0" baseline="0">
              <a:solidFill>
                <a:schemeClr val="tx1"/>
              </a:solidFill>
              <a:latin typeface="Arial" panose="020B0604020202020204" pitchFamily="34" charset="0"/>
              <a:cs typeface="Arial" panose="020B0604020202020204" pitchFamily="34" charset="0"/>
            </a:rPr>
            <a:t> </a:t>
          </a:r>
          <a:r>
            <a:rPr lang="en-GB" sz="1200" b="0">
              <a:solidFill>
                <a:schemeClr val="tx1"/>
              </a:solidFill>
              <a:latin typeface="Arial" panose="020B0604020202020204" pitchFamily="34" charset="0"/>
              <a:cs typeface="Arial" panose="020B0604020202020204" pitchFamily="34" charset="0"/>
            </a:rPr>
            <a:t>In order to keep the number of multiple testing to a minimum, only organism and drug combinations with enough numbers each year have been tested. </a:t>
          </a:r>
        </a:p>
        <a:p>
          <a:endParaRPr lang="en-GB" sz="1200">
            <a:latin typeface="Arial" panose="020B0604020202020204" pitchFamily="34" charset="0"/>
            <a:cs typeface="Arial" panose="020B0604020202020204" pitchFamily="34" charset="0"/>
          </a:endParaRPr>
        </a:p>
        <a:p>
          <a:r>
            <a:rPr lang="en-GB" sz="1200" b="1" u="sng">
              <a:latin typeface="Arial" panose="020B0604020202020204" pitchFamily="34" charset="0"/>
              <a:cs typeface="Arial" panose="020B0604020202020204" pitchFamily="34" charset="0"/>
            </a:rPr>
            <a:t>Exceptional Phenotypes</a:t>
          </a: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latin typeface="Arial" panose="020B0604020202020204" pitchFamily="34" charset="0"/>
              <a:ea typeface="+mn-ea"/>
              <a:cs typeface="Arial" panose="020B0604020202020204" pitchFamily="34" charset="0"/>
            </a:rPr>
            <a:t>Data for exceptional phenotypes was extracted from the Exceptional Phenotype Early Warning System Database. Alerts are imported into the database via ECOSS and are confirmed with the respective diagnostic/reference laboratory to validate the alert. The data was extracted on 19/07/2021.</a:t>
          </a: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latin typeface="Arial" panose="020B0604020202020204" pitchFamily="34" charset="0"/>
              <a:ea typeface="+mn-ea"/>
              <a:cs typeface="Arial" panose="020B0604020202020204" pitchFamily="34" charset="0"/>
            </a:rPr>
            <a:t>For exceptional phenotypes, one episode was considered as the first isolate (of one specific organism per patient calendar year). Where more than one organism was present in a sample,</a:t>
          </a:r>
          <a:r>
            <a:rPr lang="en-GB" sz="1200" baseline="0">
              <a:solidFill>
                <a:schemeClr val="dk1"/>
              </a:solidFill>
              <a:latin typeface="Arial" panose="020B0604020202020204" pitchFamily="34" charset="0"/>
              <a:ea typeface="+mn-ea"/>
              <a:cs typeface="Arial" panose="020B0604020202020204" pitchFamily="34" charset="0"/>
            </a:rPr>
            <a:t> </a:t>
          </a:r>
          <a:r>
            <a:rPr lang="en-GB" sz="1200">
              <a:solidFill>
                <a:schemeClr val="dk1"/>
              </a:solidFill>
              <a:latin typeface="Arial" panose="020B0604020202020204" pitchFamily="34" charset="0"/>
              <a:ea typeface="+mn-ea"/>
              <a:cs typeface="Arial" panose="020B0604020202020204" pitchFamily="34" charset="0"/>
            </a:rPr>
            <a:t>deduplication was carried out separately for each organism.</a:t>
          </a:r>
        </a:p>
        <a:p>
          <a:endParaRPr lang="en-GB"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u="sng">
              <a:solidFill>
                <a:schemeClr val="dk1"/>
              </a:solidFill>
              <a:effectLst/>
              <a:latin typeface="Arial" panose="020B0604020202020204" pitchFamily="34" charset="0"/>
              <a:ea typeface="+mn-ea"/>
              <a:cs typeface="Arial" panose="020B0604020202020204" pitchFamily="34" charset="0"/>
            </a:rPr>
            <a:t>Carbapenamase Enzymes</a:t>
          </a:r>
          <a:endParaRPr lang="en-GB" sz="1200">
            <a:effectLst/>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Data for carbapenamase enzyme</a:t>
          </a:r>
          <a:r>
            <a:rPr lang="en-GB" sz="1200" baseline="0">
              <a:latin typeface="Arial" panose="020B0604020202020204" pitchFamily="34" charset="0"/>
              <a:cs typeface="Arial" panose="020B0604020202020204" pitchFamily="34" charset="0"/>
            </a:rPr>
            <a:t> data was extracted from the Scottish Carbapenamase Database. Alerts are imported into the database via ECOSS and are cross checked with validated emails submitted on a regular basis by Reference Laboratories. The data was extracted on 03/08/2021.</a:t>
          </a:r>
          <a:endParaRPr lang="en-GB"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For Carbapenamase Enzymes, one episode was considered as the first isolate (of one specific organism per patient calendar year). Where more than one organism was present in a sample,deduplication was carried out separately for each organism.</a:t>
          </a:r>
          <a:endParaRPr lang="en-GB" sz="1200">
            <a:latin typeface="Arial" panose="020B0604020202020204" pitchFamily="34" charset="0"/>
            <a:cs typeface="Arial" panose="020B0604020202020204" pitchFamily="34" charset="0"/>
          </a:endParaRPr>
        </a:p>
        <a:p>
          <a:endParaRPr lang="en-GB" sz="1200">
            <a:latin typeface="Arial" panose="020B0604020202020204" pitchFamily="34" charset="0"/>
            <a:cs typeface="Arial" panose="020B0604020202020204" pitchFamily="34" charset="0"/>
          </a:endParaRPr>
        </a:p>
        <a:p>
          <a:r>
            <a:rPr lang="en-GB" sz="1200" b="1" u="sng">
              <a:latin typeface="Arial" panose="020B0604020202020204" pitchFamily="34" charset="0"/>
              <a:cs typeface="Arial" panose="020B0604020202020204" pitchFamily="34" charset="0"/>
            </a:rPr>
            <a:t>Data Quality:</a:t>
          </a:r>
        </a:p>
        <a:p>
          <a:r>
            <a:rPr lang="en-GB" sz="1200">
              <a:latin typeface="Arial" panose="020B0604020202020204" pitchFamily="34" charset="0"/>
              <a:cs typeface="Arial" panose="020B0604020202020204" pitchFamily="34" charset="0"/>
            </a:rPr>
            <a:t>Human susceptibility data in this report were derived from cases of bacteraemia and urinary tract infection. VITEK 2 systems were used to determine the susceptibilities for the majority of isolates. Other methods (such as agar dilution and Etest®) may have been used for testing of some isolates/agents. Selective reporting may also have occurred, where laboratories have chosen only to test and/or report susceptibility results against certain agents for clinical reasons.</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Selective reporting potentially weakens comparisons of data between different laboratories and could also underestimate the occurrence of multidrug resistance.</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EUCAST susceptibility testing methodology was gradually introduced in the diagnostic and reference laboratories during 2013, which for some antimicrobials may have resulted in small proportions of isolates changing from being reported as 'susceptible' under CLSI methodology to now being reported as 'resistant' under the new EUCAST methodology.   </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In 2016, a joint EUCAST and CLSI subcommittee issued a warning on methodological issues with regard to the antimicrobial susceptibility testing of colistin, and, as such, results have not been included within this report.</a:t>
          </a: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5922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E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1F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1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2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4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7937</xdr:colOff>
      <xdr:row>1</xdr:row>
      <xdr:rowOff>23813</xdr:rowOff>
    </xdr:from>
    <xdr:to>
      <xdr:col>1</xdr:col>
      <xdr:colOff>1090902</xdr:colOff>
      <xdr:row>4</xdr:row>
      <xdr:rowOff>55563</xdr:rowOff>
    </xdr:to>
    <xdr:pic>
      <xdr:nvPicPr>
        <xdr:cNvPr id="5" name="NHS NSS Logo" descr="This is the logo for NHS National Services Scotland" title="NHS National Services Scotland Logo">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7937" y="87313"/>
          <a:ext cx="1138528" cy="1063625"/>
        </a:xfrm>
        <a:prstGeom prst="rect">
          <a:avLst/>
        </a:prstGeom>
      </xdr:spPr>
    </xdr:pic>
    <xdr:clientData/>
  </xdr:twoCellAnchor>
  <xdr:twoCellAnchor>
    <xdr:from>
      <xdr:col>1</xdr:col>
      <xdr:colOff>35719</xdr:colOff>
      <xdr:row>8</xdr:row>
      <xdr:rowOff>35719</xdr:rowOff>
    </xdr:from>
    <xdr:to>
      <xdr:col>1</xdr:col>
      <xdr:colOff>8691563</xdr:colOff>
      <xdr:row>57</xdr:row>
      <xdr:rowOff>55559</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95250" y="2012157"/>
          <a:ext cx="8655844" cy="9354340"/>
        </a:xfrm>
        <a:prstGeom prst="rect">
          <a:avLst/>
        </a:prstGeom>
        <a:ln w="6350">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GB" sz="1200" b="1" u="sng">
              <a:solidFill>
                <a:schemeClr val="tx1"/>
              </a:solidFill>
              <a:effectLst/>
              <a:latin typeface="Arial" panose="020B0604020202020204" pitchFamily="34" charset="0"/>
              <a:ea typeface="+mn-ea"/>
              <a:cs typeface="Arial" panose="020B0604020202020204" pitchFamily="34" charset="0"/>
            </a:rPr>
            <a:t>Data sources:</a:t>
          </a: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dk1"/>
              </a:solidFill>
              <a:effectLst/>
              <a:latin typeface="Arial" panose="020B0604020202020204" pitchFamily="34" charset="0"/>
              <a:ea typeface="+mn-ea"/>
              <a:cs typeface="Arial" panose="020B0604020202020204" pitchFamily="34" charset="0"/>
            </a:rPr>
            <a:t>Antibiotic use in companion animals</a:t>
          </a:r>
          <a:r>
            <a:rPr lang="en-GB" sz="12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Small Animal Veterinary Surveillance Network (SAVSNET).</a:t>
          </a:r>
        </a:p>
        <a:p>
          <a:endParaRPr lang="en-GB" sz="1200" b="1">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Animal Antimicrobial Resistance:</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b="1">
              <a:solidFill>
                <a:schemeClr val="dk1"/>
              </a:solidFill>
              <a:effectLst/>
              <a:latin typeface="Arial" panose="020B0604020202020204" pitchFamily="34" charset="0"/>
              <a:ea typeface="+mn-ea"/>
              <a:cs typeface="Arial" panose="020B0604020202020204" pitchFamily="34" charset="0"/>
            </a:rPr>
            <a:t>Animal </a:t>
          </a:r>
          <a:r>
            <a:rPr lang="en-GB" sz="1200" b="1" i="1">
              <a:solidFill>
                <a:schemeClr val="dk1"/>
              </a:solidFill>
              <a:effectLst/>
              <a:latin typeface="Arial" panose="020B0604020202020204" pitchFamily="34" charset="0"/>
              <a:ea typeface="+mn-ea"/>
              <a:cs typeface="Arial" panose="020B0604020202020204" pitchFamily="34" charset="0"/>
            </a:rPr>
            <a:t>Salmonella</a:t>
          </a:r>
          <a:r>
            <a:rPr lang="en-GB" sz="1200">
              <a:solidFill>
                <a:schemeClr val="dk1"/>
              </a:solidFill>
              <a:effectLst/>
              <a:latin typeface="Arial" panose="020B0604020202020204" pitchFamily="34" charset="0"/>
              <a:ea typeface="+mn-ea"/>
              <a:cs typeface="Arial" panose="020B0604020202020204" pitchFamily="34" charset="0"/>
            </a:rPr>
            <a:t>:  Electronic Communication of Surveillance in Scotland (ECOSS) and Scottish </a:t>
          </a:r>
          <a:r>
            <a:rPr lang="en-GB" sz="1200" i="1">
              <a:solidFill>
                <a:schemeClr val="dk1"/>
              </a:solidFill>
              <a:effectLst/>
              <a:latin typeface="Arial" panose="020B0604020202020204" pitchFamily="34" charset="0"/>
              <a:ea typeface="+mn-ea"/>
              <a:cs typeface="Arial" panose="020B0604020202020204" pitchFamily="34" charset="0"/>
            </a:rPr>
            <a:t>Salmonella, Shigella </a:t>
          </a:r>
          <a:r>
            <a:rPr lang="en-GB" sz="1200">
              <a:solidFill>
                <a:schemeClr val="dk1"/>
              </a:solidFill>
              <a:effectLst/>
              <a:latin typeface="Arial" panose="020B0604020202020204" pitchFamily="34" charset="0"/>
              <a:ea typeface="+mn-ea"/>
              <a:cs typeface="Arial" panose="020B0604020202020204" pitchFamily="34" charset="0"/>
            </a:rPr>
            <a:t>and </a:t>
          </a:r>
          <a:r>
            <a:rPr lang="en-GB" sz="1200" i="1">
              <a:solidFill>
                <a:schemeClr val="dk1"/>
              </a:solidFill>
              <a:effectLst/>
              <a:latin typeface="Arial" panose="020B0604020202020204" pitchFamily="34" charset="0"/>
              <a:ea typeface="+mn-ea"/>
              <a:cs typeface="Arial" panose="020B0604020202020204" pitchFamily="34" charset="0"/>
            </a:rPr>
            <a:t>Clostridioides difficile</a:t>
          </a:r>
          <a:r>
            <a:rPr lang="en-GB" sz="1200">
              <a:solidFill>
                <a:schemeClr val="dk1"/>
              </a:solidFill>
              <a:effectLst/>
              <a:latin typeface="Arial" panose="020B0604020202020204" pitchFamily="34" charset="0"/>
              <a:ea typeface="+mn-ea"/>
              <a:cs typeface="Arial" panose="020B0604020202020204" pitchFamily="34" charset="0"/>
            </a:rPr>
            <a:t> reference laboratory (SSSCDRL) via Public Health Scotland (PHS).</a:t>
          </a:r>
        </a:p>
        <a:p>
          <a:r>
            <a:rPr lang="en-GB" sz="1200" b="1">
              <a:solidFill>
                <a:schemeClr val="dk1"/>
              </a:solidFill>
              <a:effectLst/>
              <a:latin typeface="Arial" panose="020B0604020202020204" pitchFamily="34" charset="0"/>
              <a:ea typeface="+mn-ea"/>
              <a:cs typeface="Arial" panose="020B0604020202020204" pitchFamily="34" charset="0"/>
            </a:rPr>
            <a:t>AMR in companion animal isolates: </a:t>
          </a:r>
          <a:r>
            <a:rPr lang="en-GB" sz="1200">
              <a:solidFill>
                <a:schemeClr val="dk1"/>
              </a:solidFill>
              <a:effectLst/>
              <a:latin typeface="Arial" panose="020B0604020202020204" pitchFamily="34" charset="0"/>
              <a:ea typeface="+mn-ea"/>
              <a:cs typeface="Arial" panose="020B0604020202020204" pitchFamily="34" charset="0"/>
            </a:rPr>
            <a:t>SAVSNET.</a:t>
          </a:r>
        </a:p>
        <a:p>
          <a:r>
            <a:rPr lang="en-GB" sz="1200" b="1">
              <a:solidFill>
                <a:schemeClr val="dk1"/>
              </a:solidFill>
              <a:effectLst/>
              <a:latin typeface="Arial" panose="020B0604020202020204" pitchFamily="34" charset="0"/>
              <a:ea typeface="+mn-ea"/>
              <a:cs typeface="Arial" panose="020B0604020202020204" pitchFamily="34" charset="0"/>
            </a:rPr>
            <a:t>AMR in livestock animal clinical isolates:</a:t>
          </a:r>
          <a:r>
            <a:rPr lang="en-GB" sz="1200" b="1" i="1">
              <a:solidFill>
                <a:schemeClr val="dk1"/>
              </a:solidFill>
              <a:effectLst/>
              <a:latin typeface="Arial" panose="020B0604020202020204" pitchFamily="34" charset="0"/>
              <a:ea typeface="+mn-ea"/>
              <a:cs typeface="Arial" panose="020B0604020202020204" pitchFamily="34" charset="0"/>
            </a:rPr>
            <a:t> </a:t>
          </a:r>
          <a:r>
            <a:rPr lang="en-GB" sz="1200">
              <a:solidFill>
                <a:schemeClr val="dk1"/>
              </a:solidFill>
              <a:effectLst/>
              <a:latin typeface="Arial" panose="020B0604020202020204" pitchFamily="34" charset="0"/>
              <a:ea typeface="+mn-ea"/>
              <a:cs typeface="Arial" panose="020B0604020202020204" pitchFamily="34" charset="0"/>
            </a:rPr>
            <a:t>Scotland’s Rural College (SRUC) Veterinary Services.</a:t>
          </a:r>
        </a:p>
        <a:p>
          <a:r>
            <a:rPr lang="en-GB" sz="1200" b="1" i="1">
              <a:solidFill>
                <a:schemeClr val="dk1"/>
              </a:solidFill>
              <a:effectLst/>
              <a:latin typeface="Arial" panose="020B0604020202020204" pitchFamily="34" charset="0"/>
              <a:ea typeface="+mn-ea"/>
              <a:cs typeface="Arial" panose="020B0604020202020204" pitchFamily="34" charset="0"/>
            </a:rPr>
            <a:t>Staphylococcus aureus</a:t>
          </a:r>
          <a:r>
            <a:rPr lang="en-GB" sz="1200" b="1">
              <a:solidFill>
                <a:schemeClr val="dk1"/>
              </a:solidFill>
              <a:effectLst/>
              <a:latin typeface="Arial" panose="020B0604020202020204" pitchFamily="34" charset="0"/>
              <a:ea typeface="+mn-ea"/>
              <a:cs typeface="Arial" panose="020B0604020202020204" pitchFamily="34" charset="0"/>
            </a:rPr>
            <a:t> animal isolates antimicrobial susceptibility data: </a:t>
          </a:r>
          <a:r>
            <a:rPr lang="en-GB" sz="1200">
              <a:solidFill>
                <a:schemeClr val="dk1"/>
              </a:solidFill>
              <a:effectLst/>
              <a:latin typeface="Arial" panose="020B0604020202020204" pitchFamily="34" charset="0"/>
              <a:ea typeface="+mn-ea"/>
              <a:cs typeface="Arial" panose="020B0604020202020204" pitchFamily="34" charset="0"/>
            </a:rPr>
            <a:t>Meticillin resistant </a:t>
          </a:r>
          <a:r>
            <a:rPr lang="en-GB" sz="1200" i="1">
              <a:solidFill>
                <a:schemeClr val="dk1"/>
              </a:solidFill>
              <a:effectLst/>
              <a:latin typeface="Arial" panose="020B0604020202020204" pitchFamily="34" charset="0"/>
              <a:ea typeface="+mn-ea"/>
              <a:cs typeface="Arial" panose="020B0604020202020204" pitchFamily="34" charset="0"/>
            </a:rPr>
            <a:t>Staphylococcus aureus</a:t>
          </a:r>
          <a:r>
            <a:rPr lang="en-GB" sz="1200">
              <a:solidFill>
                <a:schemeClr val="dk1"/>
              </a:solidFill>
              <a:effectLst/>
              <a:latin typeface="Arial" panose="020B0604020202020204" pitchFamily="34" charset="0"/>
              <a:ea typeface="+mn-ea"/>
              <a:cs typeface="Arial" panose="020B0604020202020204" pitchFamily="34" charset="0"/>
            </a:rPr>
            <a:t> (MRSA) reference laboratory via SRUC.</a:t>
          </a:r>
        </a:p>
        <a:p>
          <a:r>
            <a:rPr lang="en-GB" sz="1200" b="1">
              <a:solidFill>
                <a:schemeClr val="dk1"/>
              </a:solidFill>
              <a:effectLst/>
              <a:latin typeface="Arial" panose="020B0604020202020204" pitchFamily="34" charset="0"/>
              <a:ea typeface="+mn-ea"/>
              <a:cs typeface="Arial" panose="020B0604020202020204" pitchFamily="34" charset="0"/>
            </a:rPr>
            <a:t>AMR in healthy animals (abattoir):</a:t>
          </a:r>
          <a:r>
            <a:rPr lang="en-GB" sz="1200" b="1" i="1">
              <a:solidFill>
                <a:schemeClr val="dk1"/>
              </a:solidFill>
              <a:effectLst/>
              <a:latin typeface="Arial" panose="020B0604020202020204" pitchFamily="34" charset="0"/>
              <a:ea typeface="+mn-ea"/>
              <a:cs typeface="Arial" panose="020B0604020202020204" pitchFamily="34" charset="0"/>
            </a:rPr>
            <a:t> </a:t>
          </a:r>
          <a:r>
            <a:rPr lang="en-GB" sz="1200">
              <a:solidFill>
                <a:schemeClr val="dk1"/>
              </a:solidFill>
              <a:effectLst/>
              <a:latin typeface="Arial" panose="020B0604020202020204" pitchFamily="34" charset="0"/>
              <a:ea typeface="+mn-ea"/>
              <a:cs typeface="Arial" panose="020B0604020202020204" pitchFamily="34" charset="0"/>
            </a:rPr>
            <a:t>SRUC Veterinary Services.</a:t>
          </a:r>
        </a:p>
        <a:p>
          <a:endParaRPr lang="en-GB" sz="1200" b="1" u="sng">
            <a:solidFill>
              <a:schemeClr val="tx1"/>
            </a:solidFill>
            <a:effectLst/>
            <a:latin typeface="Arial" panose="020B0604020202020204" pitchFamily="34" charset="0"/>
            <a:ea typeface="+mn-ea"/>
            <a:cs typeface="Arial" panose="020B0604020202020204" pitchFamily="34" charset="0"/>
          </a:endParaRP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u="sng">
              <a:solidFill>
                <a:schemeClr val="tx1"/>
              </a:solidFill>
              <a:effectLst/>
              <a:latin typeface="Arial" panose="020B0604020202020204" pitchFamily="34" charset="0"/>
              <a:ea typeface="+mn-ea"/>
              <a:cs typeface="Arial" panose="020B0604020202020204" pitchFamily="34" charset="0"/>
            </a:rPr>
            <a:t>Concepts and definitions:</a:t>
          </a: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dk1"/>
              </a:solidFill>
              <a:effectLst/>
              <a:latin typeface="Arial" panose="020B0604020202020204" pitchFamily="34" charset="0"/>
              <a:ea typeface="+mn-ea"/>
              <a:cs typeface="Arial" panose="020B0604020202020204" pitchFamily="34" charset="0"/>
            </a:rPr>
            <a:t>Antibiotic use in companion animals</a:t>
          </a:r>
          <a:r>
            <a:rPr lang="en-GB" sz="1200">
              <a:solidFill>
                <a:schemeClr val="dk1"/>
              </a:solidFill>
              <a:effectLst/>
              <a:latin typeface="Arial" panose="020B0604020202020204" pitchFamily="34" charset="0"/>
              <a:ea typeface="+mn-ea"/>
              <a:cs typeface="Arial" panose="020B0604020202020204" pitchFamily="34" charset="0"/>
            </a:rPr>
            <a:t>: </a:t>
          </a:r>
          <a:endParaRPr lang="en-GB" sz="12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The data are provided by Small Animal Veterinary Surveillance Network (SAVSNET) from a small number of veterinary practices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The high priority critically important antimicrobials (HP-CIAs) were identified</a:t>
          </a:r>
          <a:r>
            <a:rPr lang="en-GB" sz="1200" baseline="0">
              <a:solidFill>
                <a:schemeClr val="dk1"/>
              </a:solidFill>
              <a:effectLst/>
              <a:latin typeface="Arial" panose="020B0604020202020204" pitchFamily="34" charset="0"/>
              <a:ea typeface="+mn-ea"/>
              <a:cs typeface="Arial" panose="020B0604020202020204" pitchFamily="34" charset="0"/>
            </a:rPr>
            <a:t> as</a:t>
          </a:r>
          <a:r>
            <a:rPr lang="en-GB" sz="1200">
              <a:solidFill>
                <a:schemeClr val="dk1"/>
              </a:solidFill>
              <a:effectLst/>
              <a:latin typeface="Arial" panose="020B0604020202020204" pitchFamily="34" charset="0"/>
              <a:ea typeface="+mn-ea"/>
              <a:cs typeface="Arial" panose="020B0604020202020204" pitchFamily="34" charset="0"/>
            </a:rPr>
            <a:t> cefovecin, ciprofloxacin, enrofloxacin, marbofloxacin, ofloxacin, orbifloxacin and pradofloxacin. This is based on the categorisation by the Antimicrobial Advice Ad hoc Expert Group (AMEG) of the European Medicines Agency (EMA) to include fluoroquinolones, 3rd and 4th generation cephalosporins, and colistin.</a:t>
          </a:r>
        </a:p>
        <a:p>
          <a:endParaRPr lang="en-GB" sz="1200" b="1">
            <a:solidFill>
              <a:schemeClr val="tx1"/>
            </a:solidFill>
            <a:effectLst/>
            <a:latin typeface="Arial" panose="020B0604020202020204" pitchFamily="34" charset="0"/>
            <a:ea typeface="+mn-ea"/>
            <a:cs typeface="Arial" panose="020B0604020202020204" pitchFamily="34" charset="0"/>
          </a:endParaRP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AMR in animal clinical isolates:</a:t>
          </a:r>
          <a:endParaRPr lang="en-GB" sz="120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tx1"/>
              </a:solidFill>
              <a:effectLst/>
              <a:latin typeface="Arial" panose="020B0604020202020204" pitchFamily="34" charset="0"/>
              <a:ea typeface="+mn-ea"/>
              <a:cs typeface="Arial" panose="020B0604020202020204" pitchFamily="34" charset="0"/>
            </a:rPr>
            <a:t>The data from veterinary clinical isolates are subject to a number of important biases. Unlike the clinical samples in humans in Scotland, the samples are tested on a ‘charged for’ basis to inform private veterinary treatment of diseased animals. There is a cost to the animal keeper that affects the submission of samples to these services. In addition, the primary purpose of screening for AMR is to inform veterinary treatment and they are tested against a panel of antimicrobials relevant for that purpose at, where they exist, species-relevant clinical breakpoints, based on British Society for Antimicrobial Chemotherapy (BSAC) breakpoints. These data</a:t>
          </a:r>
          <a:r>
            <a:rPr lang="en-GB" sz="1200" baseline="0">
              <a:solidFill>
                <a:schemeClr val="tx1"/>
              </a:solidFill>
              <a:effectLst/>
              <a:latin typeface="Arial" panose="020B0604020202020204" pitchFamily="34" charset="0"/>
              <a:ea typeface="+mn-ea"/>
              <a:cs typeface="Arial" panose="020B0604020202020204" pitchFamily="34" charset="0"/>
            </a:rPr>
            <a:t> </a:t>
          </a:r>
          <a:r>
            <a:rPr lang="en-GB" sz="1200">
              <a:solidFill>
                <a:schemeClr val="dk1"/>
              </a:solidFill>
              <a:effectLst/>
              <a:latin typeface="Arial" panose="020B0604020202020204" pitchFamily="34" charset="0"/>
              <a:ea typeface="+mn-ea"/>
              <a:cs typeface="Arial" panose="020B0604020202020204" pitchFamily="34" charset="0"/>
            </a:rPr>
            <a:t>represents a non-random sample of veterinary practices and veterinary isolates, based on voluntary submission of data.</a:t>
          </a:r>
          <a:endParaRPr lang="en-GB" sz="1200">
            <a:effectLst/>
            <a:latin typeface="Arial" panose="020B0604020202020204" pitchFamily="34" charset="0"/>
            <a:cs typeface="Arial" panose="020B0604020202020204" pitchFamily="34" charset="0"/>
          </a:endParaRPr>
        </a:p>
        <a:p>
          <a:endParaRPr lang="en-GB" sz="1200">
            <a:solidFill>
              <a:schemeClr val="tx1"/>
            </a:solidFill>
            <a:effectLst/>
            <a:latin typeface="Arial" panose="020B0604020202020204" pitchFamily="34" charset="0"/>
            <a:ea typeface="+mn-ea"/>
            <a:cs typeface="Arial" panose="020B0604020202020204" pitchFamily="34" charset="0"/>
          </a:endParaRPr>
        </a:p>
        <a:p>
          <a:r>
            <a:rPr lang="en-GB" sz="1200" b="1" u="none" strike="noStrike">
              <a:solidFill>
                <a:schemeClr val="tx1"/>
              </a:solidFill>
              <a:effectLst/>
              <a:latin typeface="Arial" panose="020B0604020202020204" pitchFamily="34" charset="0"/>
              <a:ea typeface="+mn-ea"/>
              <a:cs typeface="Arial" panose="020B0604020202020204" pitchFamily="34" charset="0"/>
            </a:rPr>
            <a:t> </a:t>
          </a:r>
          <a:endParaRPr lang="en-GB" sz="1200">
            <a:solidFill>
              <a:schemeClr val="tx1"/>
            </a:solidFill>
            <a:effectLst/>
            <a:latin typeface="Arial" panose="020B0604020202020204" pitchFamily="34" charset="0"/>
            <a:ea typeface="+mn-ea"/>
            <a:cs typeface="Arial" panose="020B0604020202020204" pitchFamily="34" charset="0"/>
          </a:endParaRPr>
        </a:p>
        <a:p>
          <a:r>
            <a:rPr lang="en-GB" sz="1200" b="1" i="0">
              <a:solidFill>
                <a:schemeClr val="tx1"/>
              </a:solidFill>
              <a:effectLst/>
              <a:latin typeface="Arial" panose="020B0604020202020204" pitchFamily="34" charset="0"/>
              <a:ea typeface="+mn-ea"/>
              <a:cs typeface="Arial" panose="020B0604020202020204" pitchFamily="34" charset="0"/>
            </a:rPr>
            <a:t>AMR in healthy animals (abattoir):</a:t>
          </a:r>
          <a:endParaRPr lang="en-GB" sz="1200" i="0">
            <a:solidFill>
              <a:schemeClr val="tx1"/>
            </a:solidFill>
            <a:effectLst/>
            <a:latin typeface="Arial" panose="020B0604020202020204" pitchFamily="34" charset="0"/>
            <a:ea typeface="+mn-ea"/>
            <a:cs typeface="Arial" panose="020B0604020202020204" pitchFamily="34" charset="0"/>
          </a:endParaRPr>
        </a:p>
        <a:p>
          <a:r>
            <a:rPr lang="en-GB" sz="1200">
              <a:solidFill>
                <a:schemeClr val="tx1"/>
              </a:solidFill>
              <a:effectLst/>
              <a:latin typeface="Arial" panose="020B0604020202020204" pitchFamily="34" charset="0"/>
              <a:ea typeface="+mn-ea"/>
              <a:cs typeface="Arial" panose="020B0604020202020204" pitchFamily="34" charset="0"/>
            </a:rPr>
            <a:t>Data presented here represent the percentage of non-susceptible isolates over all tested isolates. These isolates are from healthy livestock animals and are tested against a panel of antimicrobials, and at breakpoints, relevant to human clinical isolates. Database represents a non-random sample of veterinary practices and isolates, based on voluntary submission of data and/or samples to SRUC.</a:t>
          </a: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tx1"/>
              </a:solidFill>
              <a:effectLst/>
              <a:latin typeface="Arial" panose="020B0604020202020204" pitchFamily="34" charset="0"/>
              <a:ea typeface="+mn-ea"/>
              <a:cs typeface="Arial" panose="020B0604020202020204" pitchFamily="34" charset="0"/>
            </a:rPr>
            <a:t>Changes in European Committee on Antimicrobial Susceptibility Testing (</a:t>
          </a:r>
          <a:r>
            <a:rPr lang="en-GB" sz="1200" b="0" i="0" baseline="0">
              <a:solidFill>
                <a:schemeClr val="tx1"/>
              </a:solidFill>
              <a:effectLst/>
              <a:latin typeface="Arial" panose="020B0604020202020204" pitchFamily="34" charset="0"/>
              <a:ea typeface="+mn-ea"/>
              <a:cs typeface="Arial" panose="020B0604020202020204" pitchFamily="34" charset="0"/>
            </a:rPr>
            <a:t>EUCAST) breakpoints for 2020 have been applied to </a:t>
          </a:r>
          <a:r>
            <a:rPr lang="en-GB" sz="1200">
              <a:solidFill>
                <a:schemeClr val="tx1"/>
              </a:solidFill>
              <a:effectLst/>
              <a:latin typeface="Arial" panose="020B0604020202020204" pitchFamily="34" charset="0"/>
              <a:ea typeface="+mn-ea"/>
              <a:cs typeface="Arial" panose="020B0604020202020204" pitchFamily="34" charset="0"/>
            </a:rPr>
            <a:t>healthy animal data</a:t>
          </a:r>
          <a:r>
            <a:rPr lang="en-GB" sz="1200" b="0" i="0" baseline="0">
              <a:solidFill>
                <a:schemeClr val="tx1"/>
              </a:solidFill>
              <a:effectLst/>
              <a:latin typeface="Arial" panose="020B0604020202020204" pitchFamily="34" charset="0"/>
              <a:ea typeface="+mn-ea"/>
              <a:cs typeface="Arial" panose="020B0604020202020204" pitchFamily="34" charset="0"/>
            </a:rPr>
            <a:t> for all antibiotics except tetracycline which uses the Clinical and Laboratory Standards Institute (CLSI) breakpoint value. These breakpoints are the agreed </a:t>
          </a:r>
          <a:r>
            <a:rPr lang="en-GB" sz="1200" b="0" i="0">
              <a:solidFill>
                <a:schemeClr val="tx1"/>
              </a:solidFill>
              <a:effectLst/>
              <a:latin typeface="Arial" panose="020B0604020202020204" pitchFamily="34" charset="0"/>
              <a:ea typeface="+mn-ea"/>
              <a:cs typeface="Arial" panose="020B0604020202020204" pitchFamily="34" charset="0"/>
            </a:rPr>
            <a:t>microbiological thresholds at which resistance is considered to be present. Changes</a:t>
          </a:r>
          <a:r>
            <a:rPr lang="en-GB" sz="1200" b="0" i="0" baseline="0">
              <a:solidFill>
                <a:schemeClr val="tx1"/>
              </a:solidFill>
              <a:effectLst/>
              <a:latin typeface="Arial" panose="020B0604020202020204" pitchFamily="34" charset="0"/>
              <a:ea typeface="+mn-ea"/>
              <a:cs typeface="Arial" panose="020B0604020202020204" pitchFamily="34" charset="0"/>
            </a:rPr>
            <a:t> to breakpoints have been applied retrospectively to allow year on year comparisons.</a:t>
          </a:r>
          <a:endParaRPr lang="en-GB" sz="1200">
            <a:solidFill>
              <a:schemeClr val="tx1"/>
            </a:solidFill>
            <a:effectLst/>
            <a:latin typeface="Arial" panose="020B0604020202020204" pitchFamily="34" charset="0"/>
            <a:cs typeface="Arial" panose="020B0604020202020204" pitchFamily="34" charset="0"/>
          </a:endParaRPr>
        </a:p>
        <a:p>
          <a:endParaRPr lang="en-GB" sz="1200">
            <a:solidFill>
              <a:schemeClr val="tx1"/>
            </a:solidFill>
            <a:effectLst/>
            <a:latin typeface="Arial" panose="020B0604020202020204" pitchFamily="34" charset="0"/>
            <a:ea typeface="+mn-ea"/>
            <a:cs typeface="Arial" panose="020B0604020202020204" pitchFamily="34" charset="0"/>
          </a:endParaRPr>
        </a:p>
        <a:p>
          <a:endParaRPr lang="en-GB" sz="1200" b="1" u="sng">
            <a:solidFill>
              <a:schemeClr val="tx1"/>
            </a:solidFill>
            <a:effectLst/>
            <a:latin typeface="Arial" panose="020B0604020202020204" pitchFamily="34" charset="0"/>
            <a:ea typeface="+mn-ea"/>
            <a:cs typeface="Arial" panose="020B0604020202020204" pitchFamily="34" charset="0"/>
          </a:endParaRPr>
        </a:p>
        <a:p>
          <a:r>
            <a:rPr lang="en-GB" sz="1200" b="1" u="sng">
              <a:solidFill>
                <a:schemeClr val="tx1"/>
              </a:solidFill>
              <a:effectLst/>
              <a:latin typeface="Arial" panose="020B0604020202020204" pitchFamily="34" charset="0"/>
              <a:ea typeface="+mn-ea"/>
              <a:cs typeface="Arial" panose="020B0604020202020204" pitchFamily="34" charset="0"/>
            </a:rPr>
            <a:t>Value type and unit of measurement:</a:t>
          </a: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Non-susceptibility proportions (NS%) in this report refer to the percentages of isolates reported as resistant (R) or intermediately susceptible (I) to the antimicrobial. Data are presented as</a:t>
          </a:r>
          <a:r>
            <a:rPr lang="en-GB" sz="1200" baseline="0">
              <a:solidFill>
                <a:schemeClr val="dk1"/>
              </a:solidFill>
              <a:effectLst/>
              <a:latin typeface="Arial" panose="020B0604020202020204" pitchFamily="34" charset="0"/>
              <a:ea typeface="+mn-ea"/>
              <a:cs typeface="Arial" panose="020B0604020202020204" pitchFamily="34" charset="0"/>
            </a:rPr>
            <a:t> c</a:t>
          </a:r>
          <a:r>
            <a:rPr lang="en-GB" sz="1200">
              <a:solidFill>
                <a:schemeClr val="dk1"/>
              </a:solidFill>
              <a:effectLst/>
              <a:latin typeface="Arial" panose="020B0604020202020204" pitchFamily="34" charset="0"/>
              <a:ea typeface="+mn-ea"/>
              <a:cs typeface="Arial" panose="020B0604020202020204" pitchFamily="34" charset="0"/>
            </a:rPr>
            <a:t>ounts</a:t>
          </a:r>
          <a:r>
            <a:rPr lang="en-GB" sz="1200" baseline="0">
              <a:solidFill>
                <a:schemeClr val="dk1"/>
              </a:solidFill>
              <a:effectLst/>
              <a:latin typeface="Arial" panose="020B0604020202020204" pitchFamily="34" charset="0"/>
              <a:ea typeface="+mn-ea"/>
              <a:cs typeface="Arial" panose="020B0604020202020204" pitchFamily="34" charset="0"/>
            </a:rPr>
            <a:t> of isolates and</a:t>
          </a:r>
          <a:r>
            <a:rPr lang="en-GB" sz="1200">
              <a:solidFill>
                <a:schemeClr val="dk1"/>
              </a:solidFill>
              <a:effectLst/>
              <a:latin typeface="Arial" panose="020B0604020202020204" pitchFamily="34" charset="0"/>
              <a:ea typeface="+mn-ea"/>
              <a:cs typeface="Arial" panose="020B0604020202020204" pitchFamily="34" charset="0"/>
            </a:rPr>
            <a:t> percentage of non-susceptible isolates over all tested isolates.</a:t>
          </a: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Multi drug resistant (MDR) is defined as acquired resistance to three or more antimicrobial classes.</a:t>
          </a:r>
          <a:endParaRPr lang="en-GB" sz="1200">
            <a:effectLst/>
            <a:latin typeface="Arial" panose="020B0604020202020204" pitchFamily="34" charset="0"/>
            <a:cs typeface="Arial" panose="020B0604020202020204" pitchFamily="34" charset="0"/>
          </a:endParaRPr>
        </a:p>
        <a:p>
          <a:endParaRPr lang="en-GB" sz="1200">
            <a:solidFill>
              <a:schemeClr val="tx1"/>
            </a:solidFill>
            <a:effectLst/>
            <a:latin typeface="Arial" panose="020B0604020202020204" pitchFamily="34" charset="0"/>
            <a:ea typeface="+mn-ea"/>
            <a:cs typeface="Arial" panose="020B0604020202020204" pitchFamily="34" charset="0"/>
          </a:endParaRPr>
        </a:p>
        <a:p>
          <a:endParaRPr lang="en-GB" sz="1200" b="1" i="1">
            <a:solidFill>
              <a:schemeClr val="tx1"/>
            </a:solidFill>
            <a:effectLst/>
            <a:latin typeface="Arial" panose="020B0604020202020204" pitchFamily="34" charset="0"/>
            <a:ea typeface="+mn-ea"/>
            <a:cs typeface="Arial" panose="020B0604020202020204" pitchFamily="34" charset="0"/>
          </a:endParaRPr>
        </a:p>
        <a:p>
          <a:endParaRPr lang="en-GB" sz="1100"/>
        </a:p>
      </xdr:txBody>
    </xdr:sp>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7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C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5128</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E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2F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30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31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32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33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34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35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36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37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7" name="NHS NSS Logo" descr="This is the logo for NHS National Services Scotland" title="NHS National Services Scotland Logo">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53547</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926672</xdr:colOff>
      <xdr:row>5</xdr:row>
      <xdr:rowOff>71957</xdr:rowOff>
    </xdr:to>
    <xdr:pic>
      <xdr:nvPicPr>
        <xdr:cNvPr id="4" name="NHS NSS Logo" descr="This is the logo for NHS National Services Scotland" title="NHS National Services Scotland Logo">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103188" y="63500"/>
          <a:ext cx="926672" cy="865707"/>
        </a:xfrm>
        <a:prstGeom prst="rect">
          <a:avLst/>
        </a:prstGeom>
      </xdr:spPr>
    </xdr:pic>
    <xdr:clientData/>
  </xdr:twoCellAnchor>
</xdr:wsDr>
</file>

<file path=xl/tables/table1.xml><?xml version="1.0" encoding="utf-8"?>
<table xmlns="http://schemas.openxmlformats.org/spreadsheetml/2006/main" id="3" name="table1" displayName="table1" ref="B16:L21" totalsRowShown="0" headerRowDxfId="199" dataDxfId="198">
  <tableColumns count="11">
    <tableColumn id="1" name="Year" dataDxfId="197"/>
    <tableColumn id="2" name="E. coli" dataDxfId="196"/>
    <tableColumn id="3" name="K. pneumoniae" dataDxfId="195"/>
    <tableColumn id="4" name="K. oxytoca" dataDxfId="194"/>
    <tableColumn id="5" name="P. aeruginosa" dataDxfId="193"/>
    <tableColumn id="6" name="Acinetobacter spp." dataDxfId="192"/>
    <tableColumn id="7" name="MRSA" dataDxfId="191"/>
    <tableColumn id="8" name="MSSA" dataDxfId="190"/>
    <tableColumn id="9" name="E. faecalis" dataDxfId="189"/>
    <tableColumn id="10" name="E. faecium" dataDxfId="188"/>
    <tableColumn id="11" name="S. pneumoniae" dataDxfId="187"/>
  </tableColumns>
  <tableStyleInfo name="Table Style 1" showFirstColumn="1" showLastColumn="0" showRowStripes="1" showColumnStripes="0"/>
  <extLst>
    <ext xmlns:x14="http://schemas.microsoft.com/office/spreadsheetml/2009/9/main" uri="{504A1905-F514-4f6f-8877-14C23A59335A}">
      <x14:table altText="Table 27.1" altTextSummary="Table 27.1 shows total number of commonly reported isolates for all commonly reported bacteria (bacteraemia) from 2016 to 2020."/>
    </ext>
  </extLst>
</table>
</file>

<file path=xl/tables/table10.xml><?xml version="1.0" encoding="utf-8"?>
<table xmlns="http://schemas.openxmlformats.org/spreadsheetml/2006/main" id="14" name="table23" displayName="table23" ref="B15:C20" totalsRowShown="0" headerRowDxfId="145" dataDxfId="144">
  <tableColumns count="2">
    <tableColumn id="1" name="Year" dataDxfId="143"/>
    <tableColumn id="2" name="Total Isolates" dataDxfId="142"/>
  </tableColumns>
  <tableStyleInfo name="Table Style 1" showFirstColumn="1" showLastColumn="0" showRowStripes="1" showColumnStripes="0"/>
  <extLst>
    <ext xmlns:x14="http://schemas.microsoft.com/office/spreadsheetml/2009/9/main" uri="{504A1905-F514-4f6f-8877-14C23A59335A}">
      <x14:table altText="Table 34.1 " altTextSummary="Table 34.1 shows the number of Escherichia coli in urinary isolates from 2016 to 2020."/>
    </ext>
  </extLst>
</table>
</file>

<file path=xl/tables/table11.xml><?xml version="1.0" encoding="utf-8"?>
<table xmlns="http://schemas.openxmlformats.org/spreadsheetml/2006/main" id="17" name="table28" displayName="table28" ref="B15:C20" totalsRowShown="0" headerRowDxfId="141" dataDxfId="140">
  <tableColumns count="2">
    <tableColumn id="1" name="Year" dataDxfId="139"/>
    <tableColumn id="2" name="Total Isolates" dataDxfId="138"/>
  </tableColumns>
  <tableStyleInfo name="Table Style 1" showFirstColumn="1" showLastColumn="0" showRowStripes="1" showColumnStripes="0"/>
  <extLst>
    <ext xmlns:x14="http://schemas.microsoft.com/office/spreadsheetml/2009/9/main" uri="{504A1905-F514-4f6f-8877-14C23A59335A}">
      <x14:table altText="Table 36.1 " altTextSummary="Table 36.1 shows total number of Meticillin sensitive Staphylococcus aureus (MSSA) bacteraemia from 2016 to 2020."/>
    </ext>
  </extLst>
</table>
</file>

<file path=xl/tables/table12.xml><?xml version="1.0" encoding="utf-8"?>
<table xmlns="http://schemas.openxmlformats.org/spreadsheetml/2006/main" id="18" name="table31" displayName="table31" ref="B15:C20" totalsRowShown="0" headerRowDxfId="137" dataDxfId="136">
  <tableColumns count="2">
    <tableColumn id="1" name="Year" dataDxfId="135"/>
    <tableColumn id="2" name="Total Isolates" dataDxfId="134"/>
  </tableColumns>
  <tableStyleInfo name="Table Style 1" showFirstColumn="1" showLastColumn="0" showRowStripes="1" showColumnStripes="0"/>
  <extLst>
    <ext xmlns:x14="http://schemas.microsoft.com/office/spreadsheetml/2009/9/main" uri="{504A1905-F514-4f6f-8877-14C23A59335A}">
      <x14:table altText="Table 37.1" altTextSummary="Table 37.1 shows the total number of Meticillin resistant Staphylococcus aureus (MRSA) bacteraemia from 2016 to 2020."/>
    </ext>
  </extLst>
</table>
</file>

<file path=xl/tables/table13.xml><?xml version="1.0" encoding="utf-8"?>
<table xmlns="http://schemas.openxmlformats.org/spreadsheetml/2006/main" id="19" name="table34" displayName="table34" ref="B15:C20" totalsRowShown="0" headerRowDxfId="133" dataDxfId="132">
  <tableColumns count="2">
    <tableColumn id="1" name="Year" dataDxfId="131"/>
    <tableColumn id="2" name="Total Isolates" dataDxfId="130"/>
  </tableColumns>
  <tableStyleInfo name="Table Style 1" showFirstColumn="1" showLastColumn="0" showRowStripes="1" showColumnStripes="0"/>
  <extLst>
    <ext xmlns:x14="http://schemas.microsoft.com/office/spreadsheetml/2009/9/main" uri="{504A1905-F514-4f6f-8877-14C23A59335A}">
      <x14:table altText="Table 38.1.1" altTextSummary="Table 37.1.1 shows total number of Enterococcus faecalis  from 2016 to 2020."/>
    </ext>
  </extLst>
</table>
</file>

<file path=xl/tables/table14.xml><?xml version="1.0" encoding="utf-8"?>
<table xmlns="http://schemas.openxmlformats.org/spreadsheetml/2006/main" id="20" name="table35" displayName="table35" ref="H15:I20" totalsRowShown="0" headerRowDxfId="129" dataDxfId="128">
  <tableColumns count="2">
    <tableColumn id="1" name="Year" dataDxfId="127"/>
    <tableColumn id="2" name="Total Isolates" dataDxfId="126"/>
  </tableColumns>
  <tableStyleInfo name="Table Style 1" showFirstColumn="1" showLastColumn="0" showRowStripes="1" showColumnStripes="0"/>
  <extLst>
    <ext xmlns:x14="http://schemas.microsoft.com/office/spreadsheetml/2009/9/main" uri="{504A1905-F514-4f6f-8877-14C23A59335A}">
      <x14:table altText="Table 38.2.1" altTextSummary="Table 38.2.1 shows total number of Enterococcus faecium from 2016 to 2020"/>
    </ext>
  </extLst>
</table>
</file>

<file path=xl/tables/table15.xml><?xml version="1.0" encoding="utf-8"?>
<table xmlns="http://schemas.openxmlformats.org/spreadsheetml/2006/main" id="21" name="table40" displayName="table40" ref="B15:C20" totalsRowShown="0" headerRowDxfId="125" dataDxfId="124">
  <tableColumns count="2">
    <tableColumn id="1" name="Year" dataDxfId="123"/>
    <tableColumn id="2" name="Total Isolates" dataDxfId="122"/>
  </tableColumns>
  <tableStyleInfo name="Table Style 1" showFirstColumn="1" showLastColumn="0" showRowStripes="1" showColumnStripes="0"/>
  <extLst>
    <ext xmlns:x14="http://schemas.microsoft.com/office/spreadsheetml/2009/9/main" uri="{504A1905-F514-4f6f-8877-14C23A59335A}">
      <x14:table altText="Table 39.1" altTextSummary="Table 39.1 shows total number of Streptococcus pneumoniae (bacteraemia) from 2016 to 2020."/>
    </ext>
  </extLst>
</table>
</file>

<file path=xl/tables/table16.xml><?xml version="1.0" encoding="utf-8"?>
<table xmlns="http://schemas.openxmlformats.org/spreadsheetml/2006/main" id="22" name="table43" displayName="table43" ref="B15:C20" totalsRowShown="0" headerRowDxfId="121" dataDxfId="120">
  <tableColumns count="2">
    <tableColumn id="1" name="1" dataDxfId="119"/>
    <tableColumn id="2" name="Total Isolates" dataDxfId="118"/>
  </tableColumns>
  <tableStyleInfo name="Table Style 1" showFirstColumn="1" showLastColumn="0" showRowStripes="1" showColumnStripes="0"/>
  <extLst>
    <ext xmlns:x14="http://schemas.microsoft.com/office/spreadsheetml/2009/9/main" uri="{504A1905-F514-4f6f-8877-14C23A59335A}">
      <x14:table altText="Table 40.1" altTextSummary="Table 40.1 shows total number of Streptococcus pyogenes (bacteraemia) from 2016 to 2020."/>
    </ext>
  </extLst>
</table>
</file>

<file path=xl/tables/table2.xml><?xml version="1.0" encoding="utf-8"?>
<table xmlns="http://schemas.openxmlformats.org/spreadsheetml/2006/main" id="4" name="table2" displayName="table2" ref="B27:L32" totalsRowShown="0" headerRowDxfId="186" dataDxfId="185">
  <tableColumns count="11">
    <tableColumn id="1" name="Year" dataDxfId="184"/>
    <tableColumn id="2" name="E. coli" dataDxfId="183"/>
    <tableColumn id="3" name="K. pneumoniae" dataDxfId="182"/>
    <tableColumn id="4" name="K. oxytoca" dataDxfId="181"/>
    <tableColumn id="5" name="P. aeruginosa" dataDxfId="180"/>
    <tableColumn id="6" name="Acinetobacter spp." dataDxfId="179"/>
    <tableColumn id="7" name="MRSA" dataDxfId="178"/>
    <tableColumn id="8" name="MSSA" dataDxfId="177"/>
    <tableColumn id="9" name="E. faecalis" dataDxfId="176"/>
    <tableColumn id="10" name="E. faecium" dataDxfId="175"/>
    <tableColumn id="11" name="S. pneumoniae" dataDxfId="174"/>
  </tableColumns>
  <tableStyleInfo name="Table Style 1" showFirstColumn="1" showLastColumn="0" showRowStripes="1" showColumnStripes="0"/>
  <extLst>
    <ext xmlns:x14="http://schemas.microsoft.com/office/spreadsheetml/2009/9/main" uri="{504A1905-F514-4f6f-8877-14C23A59335A}">
      <x14:table altText="Table 27.2" altTextSummary="Rates per 100,000 population of isolates for all commonly reported bacteria from 2016 to 2020"/>
    </ext>
  </extLst>
</table>
</file>

<file path=xl/tables/table3.xml><?xml version="1.0" encoding="utf-8"?>
<table xmlns="http://schemas.openxmlformats.org/spreadsheetml/2006/main" id="5" name="table4" displayName="table4" ref="B15:C75" totalsRowShown="0" headerRowDxfId="173" dataDxfId="172">
  <tableColumns count="2">
    <tableColumn id="1" name="Micro-organism/Antibiotic" dataDxfId="171"/>
    <tableColumn id="2" name="Number of Isolates" dataDxfId="170"/>
  </tableColumns>
  <tableStyleInfo name="Table Style 1" showFirstColumn="1" showLastColumn="0" showRowStripes="1" showColumnStripes="0"/>
  <extLst>
    <ext xmlns:x14="http://schemas.microsoft.com/office/spreadsheetml/2009/9/main" uri="{504A1905-F514-4f6f-8877-14C23A59335A}">
      <x14:table altText="Table 28.1" altTextSummary="Table 28.1 shows Exceptional Phenotypes from the AMR Alert system in 2020. "/>
    </ext>
  </extLst>
</table>
</file>

<file path=xl/tables/table4.xml><?xml version="1.0" encoding="utf-8"?>
<table xmlns="http://schemas.openxmlformats.org/spreadsheetml/2006/main" id="6" name="table5" displayName="table5" ref="B15:C20" totalsRowShown="0" headerRowDxfId="169" dataDxfId="168">
  <tableColumns count="2">
    <tableColumn id="1" name="Year" dataDxfId="167"/>
    <tableColumn id="2" name="Total Isolates" dataDxfId="166"/>
  </tableColumns>
  <tableStyleInfo name="Table Style 1" showFirstColumn="1" showLastColumn="0" showRowStripes="1" showColumnStripes="0"/>
  <extLst>
    <ext xmlns:x14="http://schemas.microsoft.com/office/spreadsheetml/2009/9/main" uri="{504A1905-F514-4f6f-8877-14C23A59335A}">
      <x14:table altText="Table 29.1" altTextSummary="Table shows total number of E.coli bacteraemia from 2016  to 2020_x000d__x000a_"/>
    </ext>
  </extLst>
</table>
</file>

<file path=xl/tables/table5.xml><?xml version="1.0" encoding="utf-8"?>
<table xmlns="http://schemas.openxmlformats.org/spreadsheetml/2006/main" id="9" name="table10" displayName="table10" ref="B15:C20" totalsRowShown="0" headerRowDxfId="165" dataDxfId="164">
  <tableColumns count="2">
    <tableColumn id="1" name="Year" dataDxfId="163"/>
    <tableColumn id="2" name="Total Isolates" dataDxfId="162"/>
  </tableColumns>
  <tableStyleInfo name="Table Style 1" showFirstColumn="1" showLastColumn="0" showRowStripes="1" showColumnStripes="0"/>
  <extLst>
    <ext xmlns:x14="http://schemas.microsoft.com/office/spreadsheetml/2009/9/main" uri="{504A1905-F514-4f6f-8877-14C23A59335A}">
      <x14:table altText="Klebsiella pneumoniae (bacteraemia) - NHS Scotland - 2016 to 2020" altTextSummary="Table 30.1 shows total number of Klebsiella pneumoniae bacteremia from 2016 to 2020._x000d__x000a_"/>
    </ext>
  </extLst>
</table>
</file>

<file path=xl/tables/table6.xml><?xml version="1.0" encoding="utf-8"?>
<table xmlns="http://schemas.openxmlformats.org/spreadsheetml/2006/main" id="10" name="table11" displayName="table11" ref="H15:I20" totalsRowShown="0" headerRowDxfId="161" dataDxfId="160">
  <tableColumns count="2">
    <tableColumn id="1" name="Year" dataDxfId="159"/>
    <tableColumn id="2" name="K. pneumoniae (%ESBL)" dataDxfId="158"/>
  </tableColumns>
  <tableStyleInfo name="Table Style 1" showFirstColumn="1" showLastColumn="0" showRowStripes="1" showColumnStripes="0"/>
  <extLst>
    <ext xmlns:x14="http://schemas.microsoft.com/office/spreadsheetml/2009/9/main" uri="{504A1905-F514-4f6f-8877-14C23A59335A}">
      <x14:table altText="Table 30.2" altTextSummary="Table 30.2 shows percentage of Klebsiella pneumoniae ESBL producers from 2016 to 2020._x000d__x000a_"/>
    </ext>
  </extLst>
</table>
</file>

<file path=xl/tables/table7.xml><?xml version="1.0" encoding="utf-8"?>
<table xmlns="http://schemas.openxmlformats.org/spreadsheetml/2006/main" id="11" name="table14" displayName="table14" ref="B15:C20" totalsRowShown="0" headerRowDxfId="157" dataDxfId="156">
  <tableColumns count="2">
    <tableColumn id="1" name="Year" dataDxfId="155"/>
    <tableColumn id="2" name="Total Isolates" dataDxfId="154"/>
  </tableColumns>
  <tableStyleInfo name="Table Style 1" showFirstColumn="1" showLastColumn="0" showRowStripes="1" showColumnStripes="0"/>
  <extLst>
    <ext xmlns:x14="http://schemas.microsoft.com/office/spreadsheetml/2009/9/main" uri="{504A1905-F514-4f6f-8877-14C23A59335A}">
      <x14:table altText="Table 31.1" altTextSummary="Table 31.1 shows total number of Klebsiella oxytoca bacteraemia from 2016 to 2020."/>
    </ext>
  </extLst>
</table>
</file>

<file path=xl/tables/table8.xml><?xml version="1.0" encoding="utf-8"?>
<table xmlns="http://schemas.openxmlformats.org/spreadsheetml/2006/main" id="12" name="table17" displayName="table17" ref="B15:C20" totalsRowShown="0" headerRowDxfId="153" dataDxfId="152">
  <tableColumns count="2">
    <tableColumn id="1" name="Year" dataDxfId="151"/>
    <tableColumn id="2" name="Total Isolates" dataDxfId="150"/>
  </tableColumns>
  <tableStyleInfo name="Table Style 1" showFirstColumn="1" showLastColumn="0" showRowStripes="1" showColumnStripes="0"/>
  <extLst>
    <ext xmlns:x14="http://schemas.microsoft.com/office/spreadsheetml/2009/9/main" uri="{504A1905-F514-4f6f-8877-14C23A59335A}">
      <x14:table altText="Table 32.1" altTextSummary="Table 32.1 shows total number of Pseudomonas aeruginosa (bacteraemia) from 2016 to 2020."/>
    </ext>
  </extLst>
</table>
</file>

<file path=xl/tables/table9.xml><?xml version="1.0" encoding="utf-8"?>
<table xmlns="http://schemas.openxmlformats.org/spreadsheetml/2006/main" id="13" name="table20" displayName="table20" ref="B15:C20" totalsRowShown="0" headerRowDxfId="149" dataDxfId="148">
  <tableColumns count="2">
    <tableColumn id="1" name="Year" dataDxfId="147"/>
    <tableColumn id="2" name="Total Isolates" dataDxfId="146"/>
  </tableColumns>
  <tableStyleInfo name="Table Style 1" showFirstColumn="1" showLastColumn="0" showRowStripes="1" showColumnStripes="0"/>
  <extLst>
    <ext xmlns:x14="http://schemas.microsoft.com/office/spreadsheetml/2009/9/main" uri="{504A1905-F514-4f6f-8877-14C23A59335A}">
      <x14:table altText="Table 33.1" altTextSummary="Table 33.1 shows total number of Acinetobacter spp. (bacteraemia) from 2016 to 2020."/>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ps.scot.nhs.uk/sonaar/" TargetMode="External"/><Relationship Id="rId1" Type="http://schemas.openxmlformats.org/officeDocument/2006/relationships/hyperlink" Target="mailto:NSS.HPSSonaar@nhs.scot"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nrscotland.gov.uk/" TargetMode="External"/><Relationship Id="rId7" Type="http://schemas.openxmlformats.org/officeDocument/2006/relationships/hyperlink" Target="https://www.hps.scot.nhs.uk/web-resources-container/scottish-one-health-antimicrobial-use-and-antimicrobial-resistance-in-2019/" TargetMode="External"/><Relationship Id="rId2" Type="http://schemas.openxmlformats.org/officeDocument/2006/relationships/hyperlink" Target="http://www.isdscotland.org/Health-Topics/Prescribing-and-Medicines/Prescribing-Datamarts/" TargetMode="External"/><Relationship Id="rId1" Type="http://schemas.openxmlformats.org/officeDocument/2006/relationships/hyperlink" Target="http://www.isdscotland.org/Health-Topics/Prescribing-and-Medicines/Prescribing-Datamarts/" TargetMode="External"/><Relationship Id="rId6" Type="http://schemas.openxmlformats.org/officeDocument/2006/relationships/hyperlink" Target="http://www.isdscotland.org/Health-Topics/Prescribing-and-Medicines/SAPG/AMR-Annual-Report/" TargetMode="External"/><Relationship Id="rId5" Type="http://schemas.openxmlformats.org/officeDocument/2006/relationships/hyperlink" Target="http://www.whocc.no/ddd/definition_and_general_considera/" TargetMode="External"/><Relationship Id="rId4" Type="http://schemas.openxmlformats.org/officeDocument/2006/relationships/hyperlink" Target="http://www.whocc.no/atc_ddd_index/" TargetMode="External"/><Relationship Id="rId9"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table" Target="../tables/table2.xml"/></Relationships>
</file>

<file path=xl/worksheets/_rels/sheet3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hps.scot.nhs.uk/sonaar/" TargetMode="External"/></Relationships>
</file>

<file path=xl/worksheets/_rels/sheet4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3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3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4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4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4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1" tint="0.499984740745262"/>
  </sheetPr>
  <dimension ref="B1:M40"/>
  <sheetViews>
    <sheetView showGridLines="0" tabSelected="1" zoomScale="80" zoomScaleNormal="80" workbookViewId="0">
      <pane ySplit="11" topLeftCell="A15" activePane="bottomLeft" state="frozen"/>
      <selection activeCell="O44" sqref="O44"/>
      <selection pane="bottomLeft"/>
    </sheetView>
  </sheetViews>
  <sheetFormatPr defaultRowHeight="14.5" x14ac:dyDescent="0.35"/>
  <cols>
    <col min="1" max="1" width="2.7265625" customWidth="1"/>
    <col min="2" max="2" width="18.453125" customWidth="1"/>
    <col min="3" max="3" width="38.54296875" style="2" customWidth="1"/>
    <col min="4" max="4" width="52.54296875" style="2" customWidth="1"/>
    <col min="5" max="5" width="50.54296875" style="2" customWidth="1"/>
    <col min="6" max="6" width="10.54296875" customWidth="1"/>
    <col min="7" max="7" width="46.54296875" style="2" customWidth="1"/>
    <col min="8" max="8" width="52.54296875" style="2" customWidth="1"/>
    <col min="9" max="9" width="50.54296875" style="2" customWidth="1"/>
    <col min="10" max="10" width="10.54296875" style="3" customWidth="1"/>
    <col min="11" max="11" width="46" style="2" customWidth="1"/>
    <col min="12" max="12" width="52.54296875" style="2" customWidth="1"/>
    <col min="13" max="13" width="58" style="2" customWidth="1"/>
  </cols>
  <sheetData>
    <row r="1" spans="2:13" ht="15.5" x14ac:dyDescent="0.35">
      <c r="B1" s="141"/>
      <c r="C1" s="142"/>
      <c r="D1" s="142"/>
      <c r="E1" s="142"/>
      <c r="F1" s="142"/>
      <c r="G1" s="142"/>
      <c r="H1" s="143"/>
      <c r="I1" s="143"/>
      <c r="J1" s="144"/>
      <c r="K1" s="143"/>
      <c r="L1" s="143"/>
      <c r="M1" s="143"/>
    </row>
    <row r="2" spans="2:13" ht="15.5" x14ac:dyDescent="0.35">
      <c r="B2" s="141"/>
      <c r="C2" s="142"/>
      <c r="D2" s="142"/>
      <c r="E2" s="142"/>
      <c r="F2" s="142"/>
      <c r="G2" s="142"/>
      <c r="H2" s="143"/>
      <c r="I2" s="143"/>
      <c r="J2" s="144"/>
      <c r="K2" s="143"/>
      <c r="L2" s="143"/>
      <c r="M2" s="143"/>
    </row>
    <row r="3" spans="2:13" ht="15.5" x14ac:dyDescent="0.35">
      <c r="B3" s="141"/>
      <c r="C3" s="142"/>
      <c r="D3" s="142"/>
      <c r="E3" s="142"/>
      <c r="F3" s="142"/>
      <c r="G3" s="142"/>
      <c r="H3" s="143"/>
      <c r="I3" s="143"/>
      <c r="J3" s="144"/>
      <c r="K3" s="143"/>
      <c r="L3" s="143"/>
      <c r="M3" s="143"/>
    </row>
    <row r="4" spans="2:13" ht="15.5" x14ac:dyDescent="0.35">
      <c r="B4" s="141"/>
      <c r="C4" s="142"/>
      <c r="D4" s="142"/>
      <c r="E4" s="142"/>
      <c r="F4" s="142"/>
      <c r="G4" s="142"/>
      <c r="H4" s="143"/>
      <c r="I4" s="143"/>
      <c r="J4" s="144"/>
      <c r="K4" s="143"/>
      <c r="L4" s="143"/>
      <c r="M4" s="143"/>
    </row>
    <row r="5" spans="2:13" ht="15.5" x14ac:dyDescent="0.35">
      <c r="B5" s="141"/>
      <c r="C5" s="143"/>
      <c r="D5" s="143"/>
      <c r="E5" s="143"/>
      <c r="F5" s="141"/>
      <c r="G5" s="143"/>
      <c r="H5" s="143"/>
      <c r="I5" s="143"/>
      <c r="J5" s="144"/>
      <c r="K5" s="143"/>
      <c r="L5" s="143"/>
      <c r="M5" s="143"/>
    </row>
    <row r="6" spans="2:13" ht="15.5" x14ac:dyDescent="0.35">
      <c r="B6" s="121" t="s">
        <v>0</v>
      </c>
      <c r="C6" s="908" t="s">
        <v>1</v>
      </c>
      <c r="D6" s="844"/>
      <c r="F6" s="141"/>
      <c r="G6" s="143"/>
      <c r="H6" s="143"/>
      <c r="I6" s="143"/>
      <c r="J6" s="144"/>
      <c r="K6" s="143"/>
      <c r="L6" s="143"/>
      <c r="M6" s="143"/>
    </row>
    <row r="7" spans="2:13" ht="31" x14ac:dyDescent="0.35">
      <c r="B7" s="122" t="s">
        <v>2</v>
      </c>
      <c r="C7" s="123" t="s">
        <v>3</v>
      </c>
      <c r="D7" s="124"/>
      <c r="E7" s="124"/>
      <c r="F7" s="141"/>
      <c r="G7" s="143"/>
      <c r="H7" s="143"/>
      <c r="I7" s="143"/>
      <c r="J7" s="144"/>
      <c r="K7" s="143"/>
      <c r="L7" s="143"/>
      <c r="M7" s="143"/>
    </row>
    <row r="8" spans="2:13" ht="31" x14ac:dyDescent="0.35">
      <c r="B8" s="122" t="s">
        <v>4</v>
      </c>
      <c r="C8" s="123" t="s">
        <v>5</v>
      </c>
      <c r="D8" s="124"/>
      <c r="E8" s="124"/>
      <c r="F8" s="141"/>
      <c r="G8" s="143"/>
      <c r="H8" s="143"/>
      <c r="I8" s="143"/>
      <c r="J8" s="144"/>
      <c r="K8" s="143"/>
      <c r="L8" s="143"/>
      <c r="M8" s="143"/>
    </row>
    <row r="9" spans="2:13" ht="15.5" x14ac:dyDescent="0.35">
      <c r="B9" s="122" t="s">
        <v>6</v>
      </c>
      <c r="C9" s="126" t="s">
        <v>7</v>
      </c>
      <c r="D9" s="125"/>
      <c r="E9" s="125"/>
      <c r="F9" s="141"/>
      <c r="G9" s="143"/>
      <c r="H9" s="143"/>
      <c r="I9" s="143"/>
      <c r="J9" s="144"/>
      <c r="K9" s="143"/>
      <c r="L9" s="143"/>
      <c r="M9" s="143"/>
    </row>
    <row r="10" spans="2:13" ht="31" x14ac:dyDescent="0.35">
      <c r="B10" s="122" t="s">
        <v>8</v>
      </c>
      <c r="C10" s="127" t="s">
        <v>9</v>
      </c>
      <c r="D10" s="125"/>
      <c r="E10" s="125"/>
      <c r="F10" s="141"/>
      <c r="G10" s="143"/>
      <c r="H10" s="143"/>
      <c r="I10" s="143"/>
      <c r="J10" s="144"/>
      <c r="K10" s="143"/>
      <c r="L10" s="143"/>
      <c r="M10" s="143"/>
    </row>
    <row r="11" spans="2:13" ht="15.5" x14ac:dyDescent="0.35">
      <c r="B11" s="122" t="s">
        <v>10</v>
      </c>
      <c r="C11" s="145" t="s">
        <v>11</v>
      </c>
      <c r="D11" s="143"/>
      <c r="E11" s="143"/>
      <c r="F11" s="141"/>
      <c r="G11" s="143"/>
      <c r="H11" s="143"/>
      <c r="I11" s="143"/>
      <c r="J11" s="144"/>
      <c r="K11" s="143"/>
      <c r="L11" s="143"/>
      <c r="M11" s="143"/>
    </row>
    <row r="12" spans="2:13" s="4" customFormat="1" ht="22.5" customHeight="1" x14ac:dyDescent="0.35">
      <c r="B12" s="128"/>
      <c r="C12" s="909"/>
      <c r="D12" s="910" t="s">
        <v>12</v>
      </c>
      <c r="E12" s="911"/>
      <c r="F12" s="128"/>
      <c r="G12" s="912"/>
      <c r="H12" s="913" t="s">
        <v>13</v>
      </c>
      <c r="I12" s="912"/>
      <c r="J12" s="129"/>
      <c r="K12" s="914"/>
      <c r="L12" s="915" t="s">
        <v>14</v>
      </c>
      <c r="M12" s="914"/>
    </row>
    <row r="13" spans="2:13" s="5" customFormat="1" ht="15.5" x14ac:dyDescent="0.25">
      <c r="B13" s="130"/>
      <c r="C13" s="131" t="s">
        <v>15</v>
      </c>
      <c r="D13" s="131" t="s">
        <v>16</v>
      </c>
      <c r="E13" s="131" t="s">
        <v>17</v>
      </c>
      <c r="F13" s="132"/>
      <c r="G13" s="131" t="s">
        <v>15</v>
      </c>
      <c r="H13" s="131" t="s">
        <v>16</v>
      </c>
      <c r="I13" s="131" t="s">
        <v>17</v>
      </c>
      <c r="J13" s="132"/>
      <c r="K13" s="131" t="s">
        <v>15</v>
      </c>
      <c r="L13" s="131" t="s">
        <v>16</v>
      </c>
      <c r="M13" s="131" t="s">
        <v>17</v>
      </c>
    </row>
    <row r="14" spans="2:13" s="7" customFormat="1" ht="44.15" customHeight="1" x14ac:dyDescent="0.35">
      <c r="B14" s="916" t="s">
        <v>18</v>
      </c>
      <c r="C14" s="133" t="s">
        <v>19</v>
      </c>
      <c r="D14" s="146" t="s">
        <v>20</v>
      </c>
      <c r="E14" s="134" t="s">
        <v>21</v>
      </c>
      <c r="F14" s="922" t="s">
        <v>18</v>
      </c>
      <c r="G14" s="133" t="s">
        <v>22</v>
      </c>
      <c r="H14" s="146" t="s">
        <v>23</v>
      </c>
      <c r="I14" s="135" t="s">
        <v>24</v>
      </c>
      <c r="J14" s="110" t="s">
        <v>18</v>
      </c>
      <c r="K14" s="133" t="s">
        <v>25</v>
      </c>
      <c r="L14" s="146" t="s">
        <v>26</v>
      </c>
      <c r="M14" s="136" t="s">
        <v>27</v>
      </c>
    </row>
    <row r="15" spans="2:13" s="7" customFormat="1" ht="44.15" customHeight="1" x14ac:dyDescent="0.25">
      <c r="B15" s="916" t="s">
        <v>18</v>
      </c>
      <c r="C15" s="133" t="s">
        <v>19</v>
      </c>
      <c r="D15" s="146" t="s">
        <v>28</v>
      </c>
      <c r="E15" s="134" t="s">
        <v>29</v>
      </c>
      <c r="F15" s="922" t="s">
        <v>18</v>
      </c>
      <c r="G15" s="133" t="s">
        <v>22</v>
      </c>
      <c r="H15" s="146" t="s">
        <v>30</v>
      </c>
      <c r="I15" s="137" t="s">
        <v>31</v>
      </c>
      <c r="J15" s="110" t="s">
        <v>18</v>
      </c>
      <c r="K15" s="133" t="s">
        <v>25</v>
      </c>
      <c r="L15" s="146" t="s">
        <v>32</v>
      </c>
      <c r="M15" s="135" t="s">
        <v>33</v>
      </c>
    </row>
    <row r="16" spans="2:13" s="7" customFormat="1" ht="44.15" customHeight="1" x14ac:dyDescent="0.25">
      <c r="B16" s="916" t="s">
        <v>18</v>
      </c>
      <c r="C16" s="133" t="s">
        <v>19</v>
      </c>
      <c r="D16" s="146" t="s">
        <v>34</v>
      </c>
      <c r="E16" s="134" t="s">
        <v>35</v>
      </c>
      <c r="F16" s="922" t="s">
        <v>18</v>
      </c>
      <c r="G16" s="133" t="s">
        <v>22</v>
      </c>
      <c r="H16" s="146" t="s">
        <v>36</v>
      </c>
      <c r="I16" s="137" t="s">
        <v>37</v>
      </c>
      <c r="J16" s="110" t="s">
        <v>18</v>
      </c>
      <c r="K16" s="133" t="s">
        <v>38</v>
      </c>
      <c r="L16" s="146" t="s">
        <v>39</v>
      </c>
      <c r="M16" s="135" t="s">
        <v>40</v>
      </c>
    </row>
    <row r="17" spans="2:13" s="7" customFormat="1" ht="44.15" customHeight="1" x14ac:dyDescent="0.25">
      <c r="B17" s="916" t="s">
        <v>18</v>
      </c>
      <c r="C17" s="133" t="s">
        <v>19</v>
      </c>
      <c r="D17" s="146" t="s">
        <v>41</v>
      </c>
      <c r="E17" s="134" t="s">
        <v>42</v>
      </c>
      <c r="F17" s="922" t="s">
        <v>18</v>
      </c>
      <c r="G17" s="133" t="s">
        <v>22</v>
      </c>
      <c r="H17" s="146" t="s">
        <v>43</v>
      </c>
      <c r="I17" s="137" t="s">
        <v>44</v>
      </c>
      <c r="J17" s="110" t="s">
        <v>18</v>
      </c>
      <c r="K17" s="133" t="s">
        <v>38</v>
      </c>
      <c r="L17" s="146" t="s">
        <v>45</v>
      </c>
      <c r="M17" s="135" t="s">
        <v>46</v>
      </c>
    </row>
    <row r="18" spans="2:13" s="7" customFormat="1" ht="44.15" customHeight="1" x14ac:dyDescent="0.25">
      <c r="B18" s="916" t="s">
        <v>18</v>
      </c>
      <c r="C18" s="133" t="s">
        <v>47</v>
      </c>
      <c r="D18" s="146" t="s">
        <v>48</v>
      </c>
      <c r="E18" s="134" t="s">
        <v>49</v>
      </c>
      <c r="F18" s="922" t="s">
        <v>18</v>
      </c>
      <c r="G18" s="133" t="s">
        <v>22</v>
      </c>
      <c r="H18" s="146" t="s">
        <v>50</v>
      </c>
      <c r="I18" s="137" t="s">
        <v>51</v>
      </c>
      <c r="J18" s="110" t="s">
        <v>18</v>
      </c>
      <c r="K18" s="133" t="s">
        <v>38</v>
      </c>
      <c r="L18" s="146" t="s">
        <v>52</v>
      </c>
      <c r="M18" s="135" t="s">
        <v>53</v>
      </c>
    </row>
    <row r="19" spans="2:13" s="7" customFormat="1" ht="44.15" customHeight="1" x14ac:dyDescent="0.25">
      <c r="B19" s="916" t="s">
        <v>18</v>
      </c>
      <c r="C19" s="133" t="s">
        <v>47</v>
      </c>
      <c r="D19" s="146" t="s">
        <v>54</v>
      </c>
      <c r="E19" s="134" t="s">
        <v>55</v>
      </c>
      <c r="F19" s="922" t="s">
        <v>18</v>
      </c>
      <c r="G19" s="133" t="s">
        <v>22</v>
      </c>
      <c r="H19" s="146" t="s">
        <v>56</v>
      </c>
      <c r="I19" s="137" t="s">
        <v>57</v>
      </c>
      <c r="J19" s="110" t="s">
        <v>18</v>
      </c>
      <c r="K19" s="133" t="s">
        <v>38</v>
      </c>
      <c r="L19" s="146" t="s">
        <v>58</v>
      </c>
      <c r="M19" s="135" t="s">
        <v>59</v>
      </c>
    </row>
    <row r="20" spans="2:13" s="7" customFormat="1" ht="44.15" customHeight="1" x14ac:dyDescent="0.25">
      <c r="B20" s="916" t="s">
        <v>18</v>
      </c>
      <c r="C20" s="133" t="s">
        <v>47</v>
      </c>
      <c r="D20" s="146" t="s">
        <v>60</v>
      </c>
      <c r="E20" s="134" t="s">
        <v>61</v>
      </c>
      <c r="F20" s="922" t="s">
        <v>18</v>
      </c>
      <c r="G20" s="133" t="s">
        <v>22</v>
      </c>
      <c r="H20" s="146" t="s">
        <v>62</v>
      </c>
      <c r="I20" s="137" t="s">
        <v>63</v>
      </c>
      <c r="J20" s="110" t="s">
        <v>18</v>
      </c>
      <c r="K20" s="133" t="s">
        <v>38</v>
      </c>
      <c r="L20" s="146" t="s">
        <v>64</v>
      </c>
      <c r="M20" s="135" t="s">
        <v>65</v>
      </c>
    </row>
    <row r="21" spans="2:13" s="7" customFormat="1" ht="44.15" customHeight="1" x14ac:dyDescent="0.25">
      <c r="B21" s="916" t="s">
        <v>18</v>
      </c>
      <c r="C21" s="133" t="s">
        <v>47</v>
      </c>
      <c r="D21" s="146" t="s">
        <v>66</v>
      </c>
      <c r="E21" s="134" t="s">
        <v>67</v>
      </c>
      <c r="F21" s="922" t="s">
        <v>18</v>
      </c>
      <c r="G21" s="133" t="s">
        <v>22</v>
      </c>
      <c r="H21" s="146" t="s">
        <v>68</v>
      </c>
      <c r="I21" s="137" t="s">
        <v>69</v>
      </c>
      <c r="J21" s="110" t="s">
        <v>18</v>
      </c>
      <c r="K21" s="133" t="s">
        <v>38</v>
      </c>
      <c r="L21" s="146" t="s">
        <v>70</v>
      </c>
      <c r="M21" s="134" t="s">
        <v>71</v>
      </c>
    </row>
    <row r="22" spans="2:13" s="7" customFormat="1" ht="44.15" customHeight="1" x14ac:dyDescent="0.25">
      <c r="B22" s="916" t="s">
        <v>18</v>
      </c>
      <c r="C22" s="133" t="s">
        <v>47</v>
      </c>
      <c r="D22" s="146" t="s">
        <v>72</v>
      </c>
      <c r="E22" s="134" t="s">
        <v>73</v>
      </c>
      <c r="F22" s="922" t="s">
        <v>18</v>
      </c>
      <c r="G22" s="133" t="s">
        <v>22</v>
      </c>
      <c r="H22" s="146" t="s">
        <v>74</v>
      </c>
      <c r="I22" s="135" t="s">
        <v>75</v>
      </c>
      <c r="J22" s="110" t="s">
        <v>18</v>
      </c>
      <c r="K22" s="133" t="s">
        <v>38</v>
      </c>
      <c r="L22" s="146" t="s">
        <v>76</v>
      </c>
      <c r="M22" s="134" t="s">
        <v>77</v>
      </c>
    </row>
    <row r="23" spans="2:13" s="7" customFormat="1" ht="44.15" customHeight="1" x14ac:dyDescent="0.25">
      <c r="B23" s="916" t="s">
        <v>18</v>
      </c>
      <c r="C23" s="133" t="s">
        <v>47</v>
      </c>
      <c r="D23" s="146" t="s">
        <v>78</v>
      </c>
      <c r="E23" s="134" t="s">
        <v>79</v>
      </c>
      <c r="F23" s="922" t="s">
        <v>18</v>
      </c>
      <c r="G23" s="133" t="s">
        <v>22</v>
      </c>
      <c r="H23" s="146" t="s">
        <v>80</v>
      </c>
      <c r="I23" s="137" t="s">
        <v>81</v>
      </c>
      <c r="J23" s="110" t="s">
        <v>18</v>
      </c>
      <c r="K23" s="133" t="s">
        <v>38</v>
      </c>
      <c r="L23" s="146" t="s">
        <v>82</v>
      </c>
      <c r="M23" s="134" t="s">
        <v>83</v>
      </c>
    </row>
    <row r="24" spans="2:13" s="7" customFormat="1" ht="44.15" customHeight="1" x14ac:dyDescent="0.25">
      <c r="B24" s="916" t="s">
        <v>18</v>
      </c>
      <c r="C24" s="133" t="s">
        <v>47</v>
      </c>
      <c r="D24" s="146" t="s">
        <v>84</v>
      </c>
      <c r="E24" s="134" t="s">
        <v>85</v>
      </c>
      <c r="F24" s="922" t="s">
        <v>18</v>
      </c>
      <c r="G24" s="133" t="s">
        <v>22</v>
      </c>
      <c r="H24" s="146" t="s">
        <v>86</v>
      </c>
      <c r="I24" s="137" t="s">
        <v>87</v>
      </c>
      <c r="J24" s="110" t="s">
        <v>18</v>
      </c>
      <c r="K24" s="133" t="s">
        <v>38</v>
      </c>
      <c r="L24" s="146" t="s">
        <v>88</v>
      </c>
      <c r="M24" s="134" t="s">
        <v>89</v>
      </c>
    </row>
    <row r="25" spans="2:13" s="7" customFormat="1" ht="44.15" customHeight="1" x14ac:dyDescent="0.25">
      <c r="B25" s="916" t="s">
        <v>18</v>
      </c>
      <c r="C25" s="133" t="s">
        <v>47</v>
      </c>
      <c r="D25" s="146" t="s">
        <v>90</v>
      </c>
      <c r="E25" s="134" t="s">
        <v>91</v>
      </c>
      <c r="F25" s="922" t="s">
        <v>18</v>
      </c>
      <c r="G25" s="133" t="s">
        <v>22</v>
      </c>
      <c r="H25" s="146" t="s">
        <v>92</v>
      </c>
      <c r="I25" s="137" t="s">
        <v>93</v>
      </c>
      <c r="J25" s="138"/>
      <c r="K25" s="127"/>
      <c r="L25" s="127"/>
      <c r="M25" s="127"/>
    </row>
    <row r="26" spans="2:13" s="7" customFormat="1" ht="44.15" customHeight="1" x14ac:dyDescent="0.25">
      <c r="B26" s="916" t="s">
        <v>18</v>
      </c>
      <c r="C26" s="133" t="s">
        <v>47</v>
      </c>
      <c r="D26" s="146" t="s">
        <v>94</v>
      </c>
      <c r="E26" s="127" t="s">
        <v>95</v>
      </c>
      <c r="F26" s="922" t="s">
        <v>18</v>
      </c>
      <c r="G26" s="133" t="s">
        <v>22</v>
      </c>
      <c r="H26" s="146" t="s">
        <v>96</v>
      </c>
      <c r="I26" s="137" t="s">
        <v>97</v>
      </c>
      <c r="J26" s="138"/>
      <c r="K26" s="127"/>
      <c r="L26" s="127"/>
      <c r="M26" s="127"/>
    </row>
    <row r="27" spans="2:13" s="7" customFormat="1" ht="44.15" customHeight="1" x14ac:dyDescent="0.25">
      <c r="B27" s="916" t="s">
        <v>18</v>
      </c>
      <c r="C27" s="133" t="s">
        <v>47</v>
      </c>
      <c r="D27" s="146" t="s">
        <v>98</v>
      </c>
      <c r="E27" s="134" t="s">
        <v>99</v>
      </c>
      <c r="F27" s="922" t="s">
        <v>18</v>
      </c>
      <c r="G27" s="133" t="s">
        <v>22</v>
      </c>
      <c r="H27" s="146" t="s">
        <v>100</v>
      </c>
      <c r="I27" s="137" t="s">
        <v>101</v>
      </c>
      <c r="J27" s="138"/>
      <c r="K27" s="127"/>
      <c r="L27" s="133"/>
      <c r="M27" s="146"/>
    </row>
    <row r="28" spans="2:13" s="7" customFormat="1" ht="44.15" customHeight="1" x14ac:dyDescent="0.25">
      <c r="B28" s="916" t="s">
        <v>18</v>
      </c>
      <c r="C28" s="133" t="s">
        <v>47</v>
      </c>
      <c r="D28" s="146" t="s">
        <v>102</v>
      </c>
      <c r="E28" s="134" t="s">
        <v>103</v>
      </c>
      <c r="F28" s="922" t="s">
        <v>18</v>
      </c>
      <c r="G28" s="133" t="s">
        <v>38</v>
      </c>
      <c r="H28" s="146" t="s">
        <v>104</v>
      </c>
      <c r="I28" s="134" t="s">
        <v>105</v>
      </c>
      <c r="J28" s="138"/>
      <c r="K28" s="127"/>
      <c r="L28" s="133"/>
      <c r="M28" s="146"/>
    </row>
    <row r="29" spans="2:13" s="7" customFormat="1" ht="44.15" customHeight="1" x14ac:dyDescent="0.25">
      <c r="B29" s="916" t="s">
        <v>18</v>
      </c>
      <c r="C29" s="133" t="s">
        <v>47</v>
      </c>
      <c r="D29" s="146" t="s">
        <v>106</v>
      </c>
      <c r="E29" s="134" t="s">
        <v>107</v>
      </c>
      <c r="F29" s="6"/>
      <c r="G29" s="133"/>
      <c r="H29" s="146"/>
      <c r="I29" s="137"/>
      <c r="J29" s="138"/>
      <c r="K29" s="127"/>
      <c r="L29" s="133"/>
      <c r="M29" s="146"/>
    </row>
    <row r="30" spans="2:13" s="7" customFormat="1" ht="44.15" customHeight="1" x14ac:dyDescent="0.25">
      <c r="B30" s="916" t="s">
        <v>18</v>
      </c>
      <c r="C30" s="133" t="s">
        <v>108</v>
      </c>
      <c r="D30" s="146" t="s">
        <v>109</v>
      </c>
      <c r="E30" s="134" t="s">
        <v>110</v>
      </c>
      <c r="F30" s="132"/>
      <c r="G30" s="843"/>
      <c r="H30" s="843"/>
      <c r="I30" s="127"/>
      <c r="J30" s="138"/>
      <c r="K30" s="127"/>
      <c r="L30" s="133"/>
      <c r="M30" s="146"/>
    </row>
    <row r="31" spans="2:13" s="7" customFormat="1" ht="44.15" customHeight="1" x14ac:dyDescent="0.25">
      <c r="B31" s="916" t="s">
        <v>18</v>
      </c>
      <c r="C31" s="133" t="s">
        <v>108</v>
      </c>
      <c r="D31" s="146" t="s">
        <v>111</v>
      </c>
      <c r="E31" s="134" t="s">
        <v>112</v>
      </c>
      <c r="F31" s="132"/>
      <c r="G31" s="127"/>
      <c r="H31" s="127"/>
      <c r="I31" s="127"/>
      <c r="J31" s="138"/>
      <c r="K31" s="127"/>
      <c r="L31" s="133"/>
      <c r="M31" s="146"/>
    </row>
    <row r="32" spans="2:13" s="7" customFormat="1" ht="44.15" customHeight="1" x14ac:dyDescent="0.25">
      <c r="B32" s="916" t="s">
        <v>18</v>
      </c>
      <c r="C32" s="133" t="s">
        <v>108</v>
      </c>
      <c r="D32" s="146" t="s">
        <v>113</v>
      </c>
      <c r="E32" s="134" t="s">
        <v>114</v>
      </c>
      <c r="F32" s="132"/>
      <c r="G32" s="127"/>
      <c r="H32" s="127"/>
      <c r="I32" s="127"/>
      <c r="J32" s="138"/>
      <c r="K32" s="127"/>
      <c r="L32" s="133"/>
      <c r="M32" s="146"/>
    </row>
    <row r="33" spans="2:13" s="7" customFormat="1" ht="44.15" customHeight="1" x14ac:dyDescent="0.25">
      <c r="B33" s="916" t="s">
        <v>18</v>
      </c>
      <c r="C33" s="133" t="s">
        <v>108</v>
      </c>
      <c r="D33" s="146" t="s">
        <v>115</v>
      </c>
      <c r="E33" s="134" t="s">
        <v>116</v>
      </c>
      <c r="F33" s="139"/>
      <c r="G33" s="135"/>
      <c r="H33" s="135"/>
      <c r="I33" s="127"/>
      <c r="J33" s="138"/>
      <c r="K33" s="127"/>
      <c r="L33" s="133"/>
      <c r="M33" s="146"/>
    </row>
    <row r="34" spans="2:13" s="7" customFormat="1" ht="44.15" customHeight="1" x14ac:dyDescent="0.25">
      <c r="B34" s="916" t="s">
        <v>18</v>
      </c>
      <c r="C34" s="133" t="s">
        <v>108</v>
      </c>
      <c r="D34" s="146" t="s">
        <v>117</v>
      </c>
      <c r="E34" s="134" t="s">
        <v>118</v>
      </c>
      <c r="F34" s="139"/>
      <c r="G34" s="135"/>
      <c r="H34" s="135"/>
      <c r="I34" s="127"/>
      <c r="J34" s="138"/>
      <c r="K34" s="127"/>
      <c r="L34" s="133"/>
      <c r="M34" s="146"/>
    </row>
    <row r="35" spans="2:13" s="7" customFormat="1" ht="44.15" customHeight="1" x14ac:dyDescent="0.25">
      <c r="B35" s="916" t="s">
        <v>18</v>
      </c>
      <c r="C35" s="133" t="s">
        <v>108</v>
      </c>
      <c r="D35" s="146" t="s">
        <v>119</v>
      </c>
      <c r="E35" s="134" t="s">
        <v>120</v>
      </c>
      <c r="F35" s="132"/>
      <c r="G35" s="127"/>
      <c r="H35" s="127"/>
      <c r="I35" s="127"/>
      <c r="J35" s="138"/>
      <c r="K35" s="127"/>
      <c r="L35" s="133"/>
      <c r="M35" s="146"/>
    </row>
    <row r="36" spans="2:13" s="7" customFormat="1" ht="44.15" customHeight="1" x14ac:dyDescent="0.25">
      <c r="B36" s="916" t="s">
        <v>18</v>
      </c>
      <c r="C36" s="133" t="s">
        <v>121</v>
      </c>
      <c r="D36" s="146" t="s">
        <v>122</v>
      </c>
      <c r="E36" s="134" t="s">
        <v>123</v>
      </c>
      <c r="F36" s="132"/>
      <c r="G36" s="127"/>
      <c r="H36" s="127"/>
      <c r="I36" s="127"/>
      <c r="J36" s="138"/>
      <c r="K36" s="127"/>
      <c r="L36" s="133"/>
      <c r="M36" s="146"/>
    </row>
    <row r="37" spans="2:13" s="7" customFormat="1" ht="44.15" customHeight="1" x14ac:dyDescent="0.25">
      <c r="B37" s="916" t="s">
        <v>18</v>
      </c>
      <c r="C37" s="133" t="s">
        <v>124</v>
      </c>
      <c r="D37" s="146" t="s">
        <v>125</v>
      </c>
      <c r="E37" s="134" t="s">
        <v>126</v>
      </c>
      <c r="F37" s="132"/>
      <c r="G37" s="127"/>
      <c r="H37" s="127"/>
      <c r="I37" s="127"/>
      <c r="J37" s="140"/>
      <c r="K37" s="134"/>
      <c r="L37" s="133"/>
      <c r="M37" s="146"/>
    </row>
    <row r="38" spans="2:13" s="7" customFormat="1" ht="44.15" customHeight="1" x14ac:dyDescent="0.35">
      <c r="B38" s="916" t="s">
        <v>18</v>
      </c>
      <c r="C38" s="133" t="s">
        <v>124</v>
      </c>
      <c r="D38" s="146" t="s">
        <v>127</v>
      </c>
      <c r="E38" s="134" t="s">
        <v>128</v>
      </c>
      <c r="F38" s="132"/>
      <c r="G38" s="127"/>
      <c r="H38" s="127"/>
      <c r="I38" s="127"/>
      <c r="J38" s="144"/>
      <c r="K38" s="143"/>
      <c r="L38" s="133"/>
      <c r="M38" s="146"/>
    </row>
    <row r="39" spans="2:13" s="7" customFormat="1" ht="44.15" customHeight="1" x14ac:dyDescent="0.35">
      <c r="B39" s="916" t="s">
        <v>18</v>
      </c>
      <c r="C39" s="133" t="s">
        <v>124</v>
      </c>
      <c r="D39" s="146" t="s">
        <v>129</v>
      </c>
      <c r="E39" s="134" t="s">
        <v>130</v>
      </c>
      <c r="F39" s="141"/>
      <c r="G39" s="143"/>
      <c r="H39" s="143"/>
      <c r="I39" s="143"/>
      <c r="J39" s="144"/>
      <c r="K39" s="143"/>
      <c r="L39" s="133"/>
      <c r="M39" s="146"/>
    </row>
    <row r="40" spans="2:13" ht="15.5" x14ac:dyDescent="0.35">
      <c r="B40" s="141"/>
      <c r="C40" s="143"/>
      <c r="D40" s="143"/>
      <c r="E40" s="143"/>
      <c r="F40" s="141"/>
      <c r="G40" s="143"/>
      <c r="H40" s="143"/>
      <c r="I40" s="143"/>
      <c r="J40" s="144"/>
      <c r="K40" s="143"/>
      <c r="L40" s="133"/>
      <c r="M40" s="146"/>
    </row>
  </sheetData>
  <hyperlinks>
    <hyperlink ref="H14" location="'Tab 27 - All Bacteria Pop Rate'!A1" display="Tab 27 - All Bacteria Population Rate"/>
    <hyperlink ref="H25" location="'Tab 38 - G+ve Enterococcus'!A1" display="Tab 38 - G+ve Enterococci"/>
    <hyperlink ref="H20" location="'Tab 33 - G-ve Acinetobacter'!A1" display="Tab 33 - G-ve Acinetobacter"/>
    <hyperlink ref="H23" location="'Tab 36 - G+ve MSSA'!A1" display="Tab 36 - G+ve MSSA"/>
    <hyperlink ref="H16" location="'Tab 29 - G-ve E. coli'!A1" display="Tab 29 - G-ve E. coli"/>
    <hyperlink ref="H17" location="'Tab 30 - G-ve K. pneumoniae'!A1" display="Tab 30 - G-ve K. pneumoniae"/>
    <hyperlink ref="H22" location="'Tab 35 - Carbapenamase Enzymes'!A1" display="Tab 35 - Carbapenamase Enzymes"/>
    <hyperlink ref="H19" location="'Tab 32 - G-ve P. aeruginosa'!A1" display="Tab 32 - G-ve P. aeruginosa"/>
    <hyperlink ref="H18" location="'Tab 31 - G-ve K. oxytoca'!A1" display="Tab 31 - G-ve K. oxytoca"/>
    <hyperlink ref="H24" location="'Tab 37 - G+ve MRSA'!A1" display="Tab 37 - G+ve MRSA"/>
    <hyperlink ref="H26" location="'Tab 39 - G+ve S. pneumoniae'!A1" display="Tab 39 - G+ve S. pneumoniae"/>
    <hyperlink ref="H21" location="'Tab 34 - UTI E. coli'!A1" display="Tab 34 - UTI E. coli"/>
    <hyperlink ref="L20" location="'Tab 48 - Animal E.coli Clinical'!A1" display="Tab 48 - Clinical E. coli"/>
    <hyperlink ref="L21" location="'Tab 49 - Healthy Animal E.coli'!A1" display="Tab 49 - Healthy Animal E. coli"/>
    <hyperlink ref="H28" location="'Tab 41 - Salmonella'!A1" display="Tab 41 - Human and Animal Salmonella"/>
    <hyperlink ref="L22" location="'Tab 50 - Comp. animal isolates'!A1" display="Tab 50 - Companion Animal bacteria"/>
    <hyperlink ref="L23" location="'Tab 51 - Comp. animal AMR Ecoli'!A1" display="Tab 51 - Companion Animal E. coli"/>
    <hyperlink ref="L15" location="'Tab 43 - AMU symptomic'!A1" display="Tab 43 - Companion Animal AMU symptomatic"/>
    <hyperlink ref="H27" location="'Tab 40 - G+ve S. pyogenes'!A1" display="Tab 40 - G-ve S. pyogenes"/>
    <hyperlink ref="L24" location="'Tab 52 - Comp. animal AMR Staph'!A1" display="Tab 52 - Companion Animal Staphylococcus"/>
    <hyperlink ref="H15" location="'Tab 28 - Exceptional Phenotypes'!A1" display="Tab 28 - Exceptional Phenotypes"/>
    <hyperlink ref="C11" r:id="rId1"/>
    <hyperlink ref="D17" location="'Tab 4 - Total Use by ATC Code'!A1" display="Tab 4 - Total Use by ATC Code"/>
    <hyperlink ref="D18" location="'Tab 5 - PC Total Use'!A1" display="Tab 5 - PC Total Use"/>
    <hyperlink ref="D20" location="'Tab 7 - PC Freq. of Use by Age'!A1" display="Tab 7 - PC Freq. of Use by Age"/>
    <hyperlink ref="D14" location="'Tab 1 - Total Use'!A1" display="Tab 1 - Total Use"/>
    <hyperlink ref="D15" location="'Tab 2 - Total Use Proportion'!A1" display="Tab 2 - Total Use Proportion"/>
    <hyperlink ref="D16" location="'Tab 3 - Total Use AWaRe'!A1" display="Tab 3 - Total Use AWaRe"/>
    <hyperlink ref="D19" location="'Tab 6 - PC Frequency of Use'!A1" display="Tab 6 - PC Frequency of Use"/>
    <hyperlink ref="D21" location="'Tab 8 - PC Age and Gender'!A1" display="Tab 8 - PC Age and Gender"/>
    <hyperlink ref="D22" location="'Tab 9 - PC ATC Code'!A1" display="Tab 9 - PC ATC Code"/>
    <hyperlink ref="D23" location="'Tab 10 - PC AWaRe'!A1" display="Tab 10 - PC AWaRe"/>
    <hyperlink ref="D24" location="'Tab 11 - PC Dental'!A1" display="Tab 11 - PC Dental"/>
    <hyperlink ref="D25" location="'Tab 12 - PC Nurse'!A1" display="Tab 12 - PC Nurse"/>
    <hyperlink ref="D26" location="'Tab 13 - PC Pharmacist'!A1" display="Tab 13 - PC Pharmacist"/>
    <hyperlink ref="D27" location="'Tab 14 - PC UTI'!A1" display="Tab 14 - PC UTI"/>
    <hyperlink ref="D28" location="'Tab 15 - PC Course Duration'!A1" display="Tab 15 - PC Course Duration"/>
    <hyperlink ref="D29" location="'Tab 16 - PC NHS Board Summary'!A1" display="Tab 16 - PC NHS Board Summary"/>
    <hyperlink ref="D30" location="'Tab 17 - Acute Total Use'!A1" display="Tab 17 - Acute Total Use"/>
    <hyperlink ref="D31" location="'Tab 18 - Acute ATC Code'!A1" display="Tab 18 - Acute ATC Code"/>
    <hyperlink ref="D32" location="'Tab 19 - Acute AWaRe'!A1" display="Tab 19 - Acute AWaRe"/>
    <hyperlink ref="D33" location="'Tab 20 - Acute V. Broad Spect.'!A1" display="Tab 20 - Acute V. Broad Spect."/>
    <hyperlink ref="D34" location="'Tab 21 - Acute V Broad Sparing'!A1" display="Tab 21 - Acute V Broad Sparing"/>
    <hyperlink ref="D35" location="'Tab 22 - Acute Alert'!A1" display="Tab 22 - Acute Alert"/>
    <hyperlink ref="D36" location="'Tab 23 - Secondary Parenteral'!A1" display="Tab 23 - Secondary Parenteral"/>
    <hyperlink ref="D37" location="'Tab 24 - AF Total Use'!A1" display="Tab 24 - AF Total Use"/>
    <hyperlink ref="D38" location="'Tab 25 - AF PC ATC Code'!A1" display="Tab 25 - AF PC ATC Code"/>
    <hyperlink ref="D39" location="'Tab 26 - AF Acute ATC Code'!A1" display="Tab 26 - AF Acute ATC Code"/>
    <hyperlink ref="L17" location="'Tab 45 - Animal Streptococcus'!A1" display="Tab 45 - Clinical Streptococcus"/>
    <hyperlink ref="L18" location="'Tab 46 - Animal Pasteurellaceae'!A1" display="Tab 46 - Clinical Pasteurellaceae"/>
    <hyperlink ref="L19" location="'Tab 47 - Animal Klebsiella'!A1" display="Tab 47 - Clinical Klebsiella"/>
    <hyperlink ref="L16" location="'Tab 44 - Livestock Animal Staph'!A1" display="Tab 44 - Clinical Staphylococcus"/>
    <hyperlink ref="L14" location="'Tab 42 - Companion Animal AMU'!A1" display="Tab 42 - Companion Animal AMU"/>
    <hyperlink ref="D12" location="'AM Use - Methods'!A1" display="Antibiotic Use - click here to go to methods page"/>
    <hyperlink ref="H12" location="'AMR - Human Methods '!A1" display="Antimicrobial Resistance in Humans - click here to go to methods page"/>
    <hyperlink ref="L12" location="'AMR - Animal Methods'!A1" display="Antimicrobial Resistance and Use in Animals - click here to go to methods page"/>
    <hyperlink ref="C6"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1F497D"/>
  </sheetPr>
  <dimension ref="A1:M24"/>
  <sheetViews>
    <sheetView showGridLines="0" zoomScale="80" zoomScaleNormal="80" workbookViewId="0">
      <selection activeCell="D8" sqref="D8"/>
    </sheetView>
  </sheetViews>
  <sheetFormatPr defaultColWidth="9.1796875" defaultRowHeight="12.5" x14ac:dyDescent="0.25"/>
  <cols>
    <col min="1" max="1" width="1.453125" style="16" customWidth="1"/>
    <col min="2" max="12" width="11.453125" style="16" customWidth="1"/>
    <col min="13" max="13" width="9.1796875" style="16" customWidth="1"/>
    <col min="14" max="16384" width="9.1796875" style="16"/>
  </cols>
  <sheetData>
    <row r="1" spans="1:13" s="15" customFormat="1" ht="5.15" customHeight="1" x14ac:dyDescent="0.35">
      <c r="A1" s="30"/>
      <c r="B1" s="37"/>
      <c r="C1" s="37"/>
      <c r="D1" s="22"/>
      <c r="E1" s="22"/>
      <c r="F1" s="22"/>
      <c r="G1" s="22"/>
      <c r="H1" s="22"/>
      <c r="I1" s="30"/>
      <c r="J1" s="30"/>
      <c r="K1" s="30"/>
      <c r="L1" s="30"/>
      <c r="M1" s="30"/>
    </row>
    <row r="2" spans="1:13" s="15" customFormat="1" ht="15.5" x14ac:dyDescent="0.35">
      <c r="A2" s="30"/>
      <c r="B2" s="37"/>
      <c r="C2" s="37"/>
      <c r="D2" s="22"/>
      <c r="E2" s="22"/>
      <c r="F2" s="22"/>
      <c r="G2" s="22"/>
      <c r="H2" s="22"/>
      <c r="I2" s="30"/>
      <c r="J2" s="30"/>
      <c r="K2" s="30"/>
      <c r="L2" s="30"/>
      <c r="M2" s="30"/>
    </row>
    <row r="3" spans="1:13" s="15" customFormat="1" ht="15.5" x14ac:dyDescent="0.35">
      <c r="A3" s="30"/>
      <c r="B3" s="37"/>
      <c r="C3" s="37"/>
      <c r="D3" s="22"/>
      <c r="E3" s="22"/>
      <c r="F3" s="22"/>
      <c r="G3" s="22"/>
      <c r="H3" s="22"/>
      <c r="I3" s="30"/>
      <c r="J3" s="30"/>
      <c r="K3" s="30"/>
      <c r="L3" s="30"/>
      <c r="M3" s="30"/>
    </row>
    <row r="4" spans="1:13" s="15" customFormat="1" ht="15.75" customHeight="1" x14ac:dyDescent="0.35">
      <c r="A4" s="30"/>
      <c r="B4" s="37"/>
      <c r="C4" s="37"/>
      <c r="D4" s="22"/>
      <c r="E4" s="22"/>
      <c r="F4" s="22"/>
      <c r="G4" s="22"/>
      <c r="H4" s="22"/>
      <c r="I4" s="30"/>
      <c r="J4" s="30"/>
      <c r="K4" s="30"/>
      <c r="L4" s="30"/>
      <c r="M4" s="30"/>
    </row>
    <row r="5" spans="1:13" s="15" customFormat="1" ht="15.75" customHeight="1" x14ac:dyDescent="0.35">
      <c r="A5" s="30"/>
      <c r="B5" s="37"/>
      <c r="C5" s="37"/>
      <c r="D5" s="22"/>
      <c r="E5" s="22"/>
      <c r="F5" s="22"/>
      <c r="G5" s="22"/>
      <c r="H5" s="22"/>
      <c r="I5" s="30"/>
      <c r="J5" s="30"/>
      <c r="K5" s="30"/>
      <c r="L5" s="30"/>
      <c r="M5" s="30"/>
    </row>
    <row r="6" spans="1:13" s="15" customFormat="1" ht="18" x14ac:dyDescent="0.4">
      <c r="A6" s="30"/>
      <c r="B6" s="19"/>
      <c r="C6" s="20"/>
      <c r="D6" s="19"/>
      <c r="E6" s="19"/>
      <c r="F6" s="19"/>
      <c r="G6" s="19"/>
      <c r="H6" s="19"/>
      <c r="I6" s="30"/>
      <c r="J6" s="30"/>
      <c r="K6" s="30"/>
      <c r="L6" s="30"/>
      <c r="M6" s="30"/>
    </row>
    <row r="7" spans="1:13" s="15" customFormat="1" ht="18" x14ac:dyDescent="0.4">
      <c r="A7" s="30"/>
      <c r="B7" s="19"/>
      <c r="C7" s="20"/>
      <c r="D7" s="19"/>
      <c r="E7" s="19"/>
      <c r="F7" s="19"/>
      <c r="G7" s="19"/>
      <c r="H7" s="19"/>
      <c r="I7" s="30"/>
      <c r="J7" s="30"/>
      <c r="K7" s="30"/>
      <c r="L7" s="30"/>
      <c r="M7" s="30"/>
    </row>
    <row r="8" spans="1:13" s="15" customFormat="1" ht="18" x14ac:dyDescent="0.4">
      <c r="A8" s="30"/>
      <c r="B8" s="171" t="s">
        <v>131</v>
      </c>
      <c r="C8" s="20"/>
      <c r="D8" s="151" t="s">
        <v>60</v>
      </c>
      <c r="E8" s="19"/>
      <c r="F8" s="19"/>
      <c r="G8" s="19"/>
      <c r="H8" s="19"/>
      <c r="I8" s="30"/>
      <c r="J8" s="30"/>
      <c r="K8" s="30"/>
      <c r="L8" s="30"/>
      <c r="M8" s="30"/>
    </row>
    <row r="9" spans="1:13" s="15" customFormat="1" ht="18" x14ac:dyDescent="0.4">
      <c r="A9" s="30"/>
      <c r="B9" s="19"/>
      <c r="C9" s="20"/>
      <c r="D9" s="19"/>
      <c r="E9" s="19"/>
      <c r="F9" s="19"/>
      <c r="G9" s="19"/>
      <c r="H9" s="19"/>
      <c r="I9" s="30"/>
      <c r="J9" s="30"/>
      <c r="K9" s="30"/>
      <c r="L9" s="30"/>
      <c r="M9" s="30"/>
    </row>
    <row r="10" spans="1:13" s="15" customFormat="1" ht="18" x14ac:dyDescent="0.4">
      <c r="A10" s="30"/>
      <c r="B10" s="20" t="s">
        <v>272</v>
      </c>
      <c r="C10" s="20"/>
      <c r="D10" s="19"/>
      <c r="E10" s="19"/>
      <c r="F10" s="19"/>
      <c r="G10" s="19"/>
      <c r="H10" s="19"/>
      <c r="I10" s="30"/>
      <c r="J10" s="30"/>
      <c r="K10" s="30"/>
      <c r="L10" s="30"/>
      <c r="M10" s="30"/>
    </row>
    <row r="11" spans="1:13" s="15" customFormat="1" ht="15.5" x14ac:dyDescent="0.35">
      <c r="A11" s="30"/>
      <c r="B11" s="24"/>
      <c r="C11" s="194"/>
      <c r="D11" s="194"/>
      <c r="E11" s="194"/>
      <c r="F11" s="194"/>
      <c r="G11" s="194"/>
      <c r="H11" s="174"/>
      <c r="I11" s="22"/>
      <c r="J11" s="22"/>
      <c r="K11" s="30"/>
      <c r="L11" s="30"/>
      <c r="M11" s="30"/>
    </row>
    <row r="12" spans="1:13" ht="15.5" x14ac:dyDescent="0.35">
      <c r="A12" s="22"/>
      <c r="B12" s="18" t="s">
        <v>273</v>
      </c>
      <c r="C12" s="22"/>
      <c r="D12" s="22"/>
      <c r="E12" s="22"/>
      <c r="F12" s="22"/>
      <c r="G12" s="22"/>
      <c r="H12" s="22"/>
      <c r="I12" s="22"/>
      <c r="J12" s="22"/>
      <c r="K12" s="22"/>
      <c r="L12" s="22"/>
      <c r="M12" s="22"/>
    </row>
    <row r="13" spans="1:13" ht="15.5" x14ac:dyDescent="0.35">
      <c r="A13" s="22"/>
      <c r="B13" s="918" t="s">
        <v>274</v>
      </c>
      <c r="C13" s="22"/>
      <c r="D13" s="22"/>
      <c r="E13" s="22"/>
      <c r="F13" s="22"/>
      <c r="G13" s="22"/>
      <c r="H13" s="22"/>
      <c r="I13" s="22"/>
      <c r="J13" s="22"/>
      <c r="K13" s="22"/>
      <c r="L13" s="22"/>
      <c r="M13" s="22"/>
    </row>
    <row r="14" spans="1:13" ht="15.5" x14ac:dyDescent="0.35">
      <c r="A14" s="22"/>
      <c r="B14" s="22"/>
      <c r="C14" s="22"/>
      <c r="D14" s="22"/>
      <c r="E14" s="22"/>
      <c r="F14" s="22"/>
      <c r="G14" s="22"/>
      <c r="H14" s="22"/>
      <c r="I14" s="22"/>
      <c r="J14" s="22"/>
      <c r="K14" s="22"/>
      <c r="L14" s="22"/>
      <c r="M14" s="22"/>
    </row>
    <row r="15" spans="1:13" ht="30" customHeight="1" thickBot="1" x14ac:dyDescent="0.4">
      <c r="A15" s="22"/>
      <c r="B15" s="227" t="s">
        <v>275</v>
      </c>
      <c r="C15" s="228" t="s">
        <v>276</v>
      </c>
      <c r="D15" s="229" t="s">
        <v>277</v>
      </c>
      <c r="E15" s="230" t="s">
        <v>278</v>
      </c>
      <c r="F15" s="230" t="s">
        <v>279</v>
      </c>
      <c r="G15" s="230" t="s">
        <v>280</v>
      </c>
      <c r="H15" s="230" t="s">
        <v>281</v>
      </c>
      <c r="I15" s="230" t="s">
        <v>282</v>
      </c>
      <c r="J15" s="231" t="s">
        <v>283</v>
      </c>
      <c r="K15" s="231" t="s">
        <v>284</v>
      </c>
      <c r="L15" s="230" t="s">
        <v>285</v>
      </c>
      <c r="M15" s="22"/>
    </row>
    <row r="16" spans="1:13" ht="15.5" x14ac:dyDescent="0.35">
      <c r="A16" s="22"/>
      <c r="B16" s="232">
        <v>2016</v>
      </c>
      <c r="C16" s="233">
        <v>0.89043246798307596</v>
      </c>
      <c r="D16" s="959">
        <v>0.71025644346587202</v>
      </c>
      <c r="E16" s="234">
        <v>0.156560216108202</v>
      </c>
      <c r="F16" s="234">
        <v>6.2749458804374006E-2</v>
      </c>
      <c r="G16" s="234">
        <v>2.8331822302810498E-2</v>
      </c>
      <c r="H16" s="234">
        <v>1.4801006531352299E-2</v>
      </c>
      <c r="I16" s="234">
        <v>8.4184136029751902E-3</v>
      </c>
      <c r="J16" s="234">
        <v>1.6143356708050401E-2</v>
      </c>
      <c r="K16" s="234">
        <v>2.7392824763631698E-3</v>
      </c>
      <c r="L16" s="234">
        <v>0.28974355653412798</v>
      </c>
      <c r="M16" s="22"/>
    </row>
    <row r="17" spans="1:13" ht="15.5" x14ac:dyDescent="0.35">
      <c r="A17" s="22"/>
      <c r="B17" s="232">
        <v>2017</v>
      </c>
      <c r="C17" s="233">
        <v>0.88730768307801</v>
      </c>
      <c r="D17" s="959">
        <v>0.71733649166789604</v>
      </c>
      <c r="E17" s="234">
        <v>0.15306075800029501</v>
      </c>
      <c r="F17" s="234">
        <v>6.1065845745465301E-2</v>
      </c>
      <c r="G17" s="234">
        <v>2.7486727621294799E-2</v>
      </c>
      <c r="H17" s="234">
        <v>1.4397765816251301E-2</v>
      </c>
      <c r="I17" s="234">
        <v>8.2498893968441199E-3</v>
      </c>
      <c r="J17" s="234">
        <v>1.57133903554048E-2</v>
      </c>
      <c r="K17" s="234">
        <v>2.6891313965491802E-3</v>
      </c>
      <c r="L17" s="234">
        <v>0.28266350833210402</v>
      </c>
      <c r="M17" s="22"/>
    </row>
    <row r="18" spans="1:13" ht="15.5" x14ac:dyDescent="0.35">
      <c r="A18" s="22"/>
      <c r="B18" s="232">
        <v>2018</v>
      </c>
      <c r="C18" s="233">
        <v>0.88851823026923704</v>
      </c>
      <c r="D18" s="959">
        <v>0.72700796233978804</v>
      </c>
      <c r="E18" s="234">
        <v>0.14974163770434501</v>
      </c>
      <c r="F18" s="234">
        <v>5.8584983725933702E-2</v>
      </c>
      <c r="G18" s="234">
        <v>2.5936264504146701E-2</v>
      </c>
      <c r="H18" s="234">
        <v>1.3519243853551801E-2</v>
      </c>
      <c r="I18" s="234">
        <v>7.7238373696695501E-3</v>
      </c>
      <c r="J18" s="234">
        <v>1.4852981739945899E-2</v>
      </c>
      <c r="K18" s="234">
        <v>2.6330887626193002E-3</v>
      </c>
      <c r="L18" s="234">
        <v>0.27299203766021202</v>
      </c>
      <c r="M18" s="22"/>
    </row>
    <row r="19" spans="1:13" ht="15.5" x14ac:dyDescent="0.35">
      <c r="A19" s="22"/>
      <c r="B19" s="232">
        <v>2019</v>
      </c>
      <c r="C19" s="233">
        <v>0.88074101592270904</v>
      </c>
      <c r="D19" s="959">
        <v>0.73221972068163899</v>
      </c>
      <c r="E19" s="234">
        <v>0.147118042208921</v>
      </c>
      <c r="F19" s="234">
        <v>5.7548917321033101E-2</v>
      </c>
      <c r="G19" s="234">
        <v>2.5436640858089402E-2</v>
      </c>
      <c r="H19" s="234">
        <v>1.32319294199477E-2</v>
      </c>
      <c r="I19" s="234">
        <v>7.4711255102227602E-3</v>
      </c>
      <c r="J19" s="234">
        <v>1.43953288305603E-2</v>
      </c>
      <c r="K19" s="234">
        <v>2.5782951695861498E-3</v>
      </c>
      <c r="L19" s="234">
        <v>0.26778027931836101</v>
      </c>
      <c r="M19" s="22"/>
    </row>
    <row r="20" spans="1:13" ht="15.5" x14ac:dyDescent="0.35">
      <c r="A20" s="22"/>
      <c r="B20" s="232">
        <v>2020</v>
      </c>
      <c r="C20" s="233">
        <v>0.89205159171117099</v>
      </c>
      <c r="D20" s="959">
        <v>0.776573545554336</v>
      </c>
      <c r="E20" s="234">
        <v>0.121892060007318</v>
      </c>
      <c r="F20" s="234">
        <v>4.6814855470179301E-2</v>
      </c>
      <c r="G20" s="234">
        <v>2.0856567874131E-2</v>
      </c>
      <c r="H20" s="234">
        <v>1.10243322356385E-2</v>
      </c>
      <c r="I20" s="234">
        <v>6.5349432857665602E-3</v>
      </c>
      <c r="J20" s="234">
        <v>1.3548298572996701E-2</v>
      </c>
      <c r="K20" s="234">
        <v>2.7553969996341001E-3</v>
      </c>
      <c r="L20" s="234">
        <v>0.223426454445664</v>
      </c>
      <c r="M20" s="22"/>
    </row>
    <row r="21" spans="1:13" ht="15.5" x14ac:dyDescent="0.35">
      <c r="A21" s="22"/>
      <c r="B21" s="22"/>
      <c r="C21" s="22"/>
      <c r="D21" s="22"/>
      <c r="E21" s="22"/>
      <c r="F21" s="22"/>
      <c r="G21" s="22"/>
      <c r="H21" s="22"/>
      <c r="I21" s="22"/>
      <c r="J21" s="22"/>
      <c r="K21" s="22"/>
      <c r="L21" s="22"/>
      <c r="M21" s="22"/>
    </row>
    <row r="22" spans="1:13" ht="15.5" x14ac:dyDescent="0.35">
      <c r="A22" s="22"/>
      <c r="B22" s="22"/>
      <c r="C22" s="22"/>
      <c r="D22" s="22"/>
      <c r="E22" s="22"/>
      <c r="F22" s="22"/>
      <c r="G22" s="22"/>
      <c r="H22" s="22"/>
      <c r="I22" s="22"/>
      <c r="J22" s="22"/>
      <c r="K22" s="22"/>
      <c r="L22" s="194" t="s">
        <v>271</v>
      </c>
      <c r="M22" s="22"/>
    </row>
    <row r="23" spans="1:13" ht="15.5" x14ac:dyDescent="0.35">
      <c r="A23" s="22"/>
      <c r="B23" s="18" t="s">
        <v>262</v>
      </c>
      <c r="C23" s="22"/>
      <c r="D23" s="22"/>
      <c r="E23" s="22"/>
      <c r="F23" s="22"/>
      <c r="G23" s="22"/>
      <c r="H23" s="22"/>
      <c r="I23" s="22"/>
      <c r="J23" s="22"/>
      <c r="K23" s="22"/>
      <c r="L23" s="22"/>
      <c r="M23" s="22"/>
    </row>
    <row r="24" spans="1:13" ht="15.5" x14ac:dyDescent="0.35">
      <c r="A24" s="22"/>
      <c r="B24" s="263" t="s">
        <v>286</v>
      </c>
      <c r="C24" s="263"/>
      <c r="D24" s="263"/>
      <c r="E24" s="263"/>
      <c r="F24" s="263"/>
      <c r="G24" s="263"/>
      <c r="H24" s="263"/>
      <c r="I24" s="263"/>
      <c r="J24" s="263"/>
      <c r="K24" s="22"/>
      <c r="L24" s="22"/>
      <c r="M24" s="22"/>
    </row>
  </sheetData>
  <hyperlinks>
    <hyperlink ref="B8" location="Contents!A1" display="Contents!A1"/>
    <hyperlink ref="D8" location="'Tab 7 - PC Freq. of Use by Age'!A1" display="Tab 7 - PC Freq. of Use by Age"/>
  </hyperlinks>
  <pageMargins left="0.74803149606299213" right="0.74803149606299213" top="0.98425196850393704" bottom="0.98425196850393704" header="0.51181102362204722" footer="0.51181102362204722"/>
  <pageSetup paperSize="9" scale="40" fitToHeight="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1F497D"/>
  </sheetPr>
  <dimension ref="A1:U29"/>
  <sheetViews>
    <sheetView showGridLines="0" zoomScale="80" zoomScaleNormal="80" workbookViewId="0">
      <selection activeCell="D8" sqref="D8"/>
    </sheetView>
  </sheetViews>
  <sheetFormatPr defaultColWidth="9.1796875" defaultRowHeight="12.5" x14ac:dyDescent="0.25"/>
  <cols>
    <col min="1" max="1" width="1.453125" style="16" customWidth="1"/>
    <col min="2" max="2" width="31" style="16" customWidth="1"/>
    <col min="3" max="21" width="10.54296875" style="16" customWidth="1"/>
    <col min="22" max="16384" width="9.1796875" style="16"/>
  </cols>
  <sheetData>
    <row r="1" spans="1:21" s="15" customFormat="1" ht="5.15" customHeight="1" x14ac:dyDescent="0.35">
      <c r="A1" s="30"/>
      <c r="B1" s="37"/>
      <c r="C1" s="37"/>
      <c r="D1" s="22"/>
      <c r="E1" s="22"/>
      <c r="F1" s="22"/>
      <c r="G1" s="22"/>
      <c r="H1" s="22"/>
      <c r="I1" s="30"/>
      <c r="J1" s="30"/>
      <c r="K1" s="30"/>
      <c r="L1" s="30"/>
      <c r="M1" s="30"/>
      <c r="N1" s="30"/>
      <c r="O1" s="30"/>
      <c r="P1" s="30"/>
      <c r="Q1" s="30"/>
      <c r="R1" s="30"/>
      <c r="S1" s="30"/>
      <c r="T1" s="30"/>
      <c r="U1" s="30"/>
    </row>
    <row r="2" spans="1:21" s="15" customFormat="1" ht="15.5" x14ac:dyDescent="0.35">
      <c r="A2" s="30"/>
      <c r="B2" s="37"/>
      <c r="C2" s="37"/>
      <c r="D2" s="22"/>
      <c r="E2" s="22"/>
      <c r="F2" s="22"/>
      <c r="G2" s="22"/>
      <c r="H2" s="22"/>
      <c r="I2" s="30"/>
      <c r="J2" s="30"/>
      <c r="K2" s="30"/>
      <c r="L2" s="30"/>
      <c r="M2" s="30"/>
      <c r="N2" s="30"/>
      <c r="O2" s="30"/>
      <c r="P2" s="30"/>
      <c r="Q2" s="30"/>
      <c r="R2" s="30"/>
      <c r="S2" s="30"/>
      <c r="T2" s="30"/>
      <c r="U2" s="30"/>
    </row>
    <row r="3" spans="1:21" s="15" customFormat="1" ht="15.5" x14ac:dyDescent="0.35">
      <c r="A3" s="30"/>
      <c r="B3" s="37"/>
      <c r="C3" s="37"/>
      <c r="D3" s="22"/>
      <c r="E3" s="22"/>
      <c r="F3" s="22"/>
      <c r="G3" s="22"/>
      <c r="H3" s="22"/>
      <c r="I3" s="30"/>
      <c r="J3" s="30"/>
      <c r="K3" s="30"/>
      <c r="L3" s="30"/>
      <c r="M3" s="30"/>
      <c r="N3" s="30"/>
      <c r="O3" s="30"/>
      <c r="P3" s="30"/>
      <c r="Q3" s="30"/>
      <c r="R3" s="30"/>
      <c r="S3" s="30"/>
      <c r="T3" s="30"/>
      <c r="U3" s="30"/>
    </row>
    <row r="4" spans="1:21" s="15" customFormat="1" ht="15.75" customHeight="1" x14ac:dyDescent="0.35">
      <c r="A4" s="30"/>
      <c r="B4" s="37"/>
      <c r="C4" s="37"/>
      <c r="D4" s="22"/>
      <c r="E4" s="22"/>
      <c r="F4" s="22"/>
      <c r="G4" s="22"/>
      <c r="H4" s="22"/>
      <c r="I4" s="30"/>
      <c r="J4" s="30"/>
      <c r="K4" s="30"/>
      <c r="L4" s="30"/>
      <c r="M4" s="30"/>
      <c r="N4" s="30"/>
      <c r="O4" s="30"/>
      <c r="P4" s="30"/>
      <c r="Q4" s="30"/>
      <c r="R4" s="30"/>
      <c r="S4" s="30"/>
      <c r="T4" s="30"/>
      <c r="U4" s="30"/>
    </row>
    <row r="5" spans="1:21" s="15" customFormat="1" ht="15.75" customHeight="1" x14ac:dyDescent="0.35">
      <c r="A5" s="30"/>
      <c r="B5" s="37"/>
      <c r="C5" s="37"/>
      <c r="D5" s="22"/>
      <c r="E5" s="22"/>
      <c r="F5" s="22"/>
      <c r="G5" s="22"/>
      <c r="H5" s="22"/>
      <c r="I5" s="30"/>
      <c r="J5" s="30"/>
      <c r="K5" s="30"/>
      <c r="L5" s="30"/>
      <c r="M5" s="30"/>
      <c r="N5" s="30"/>
      <c r="O5" s="30"/>
      <c r="P5" s="30"/>
      <c r="Q5" s="30"/>
      <c r="R5" s="30"/>
      <c r="S5" s="30"/>
      <c r="T5" s="30"/>
      <c r="U5" s="30"/>
    </row>
    <row r="6" spans="1:21" s="15" customFormat="1" ht="18" x14ac:dyDescent="0.4">
      <c r="A6" s="30"/>
      <c r="B6" s="19"/>
      <c r="C6" s="20"/>
      <c r="D6" s="19"/>
      <c r="E6" s="19"/>
      <c r="F6" s="19"/>
      <c r="G6" s="19"/>
      <c r="H6" s="19"/>
      <c r="I6" s="30"/>
      <c r="J6" s="30"/>
      <c r="K6" s="30"/>
      <c r="L6" s="30"/>
      <c r="M6" s="30"/>
      <c r="N6" s="30"/>
      <c r="O6" s="30"/>
      <c r="P6" s="30"/>
      <c r="Q6" s="30"/>
      <c r="R6" s="30"/>
      <c r="S6" s="30"/>
      <c r="T6" s="30"/>
      <c r="U6" s="30"/>
    </row>
    <row r="7" spans="1:21" s="15" customFormat="1" ht="18" x14ac:dyDescent="0.4">
      <c r="A7" s="30"/>
      <c r="B7" s="19"/>
      <c r="C7" s="20"/>
      <c r="D7" s="19"/>
      <c r="E7" s="19"/>
      <c r="F7" s="19"/>
      <c r="G7" s="19"/>
      <c r="H7" s="19"/>
      <c r="I7" s="30"/>
      <c r="J7" s="30"/>
      <c r="K7" s="30"/>
      <c r="L7" s="30"/>
      <c r="M7" s="30"/>
      <c r="N7" s="30"/>
      <c r="O7" s="30"/>
      <c r="P7" s="30"/>
      <c r="Q7" s="30"/>
      <c r="R7" s="30"/>
      <c r="S7" s="30"/>
      <c r="T7" s="30"/>
      <c r="U7" s="30"/>
    </row>
    <row r="8" spans="1:21" s="15" customFormat="1" ht="18" x14ac:dyDescent="0.4">
      <c r="A8" s="30"/>
      <c r="B8" s="171" t="s">
        <v>131</v>
      </c>
      <c r="C8" s="20"/>
      <c r="D8" s="151" t="s">
        <v>66</v>
      </c>
      <c r="E8" s="19"/>
      <c r="F8" s="19"/>
      <c r="G8" s="19"/>
      <c r="H8" s="19"/>
      <c r="I8" s="30"/>
      <c r="J8" s="30"/>
      <c r="K8" s="30"/>
      <c r="L8" s="30"/>
      <c r="M8" s="30"/>
      <c r="N8" s="30"/>
      <c r="O8" s="30"/>
      <c r="P8" s="30"/>
      <c r="Q8" s="30"/>
      <c r="R8" s="30"/>
      <c r="S8" s="30"/>
      <c r="T8" s="30"/>
      <c r="U8" s="30"/>
    </row>
    <row r="9" spans="1:21" s="15" customFormat="1" ht="18" x14ac:dyDescent="0.4">
      <c r="A9" s="30"/>
      <c r="B9" s="19"/>
      <c r="C9" s="20"/>
      <c r="D9" s="19"/>
      <c r="E9" s="19"/>
      <c r="F9" s="19"/>
      <c r="G9" s="19"/>
      <c r="H9" s="19"/>
      <c r="I9" s="30"/>
      <c r="J9" s="30"/>
      <c r="K9" s="30"/>
      <c r="L9" s="30"/>
      <c r="M9" s="30"/>
      <c r="N9" s="30"/>
      <c r="O9" s="30"/>
      <c r="P9" s="30"/>
      <c r="Q9" s="30"/>
      <c r="R9" s="30"/>
      <c r="S9" s="30"/>
      <c r="T9" s="30"/>
      <c r="U9" s="30"/>
    </row>
    <row r="10" spans="1:21" s="15" customFormat="1" ht="18" x14ac:dyDescent="0.4">
      <c r="A10" s="30"/>
      <c r="B10" s="20" t="s">
        <v>61</v>
      </c>
      <c r="C10" s="20"/>
      <c r="D10" s="19"/>
      <c r="E10" s="19"/>
      <c r="F10" s="19"/>
      <c r="G10" s="19"/>
      <c r="H10" s="19"/>
      <c r="I10" s="30"/>
      <c r="J10" s="30"/>
      <c r="K10" s="30"/>
      <c r="L10" s="30"/>
      <c r="M10" s="30"/>
      <c r="N10" s="30"/>
      <c r="O10" s="30"/>
      <c r="P10" s="30"/>
      <c r="Q10" s="30"/>
      <c r="R10" s="30"/>
      <c r="S10" s="30"/>
      <c r="T10" s="30"/>
      <c r="U10" s="30"/>
    </row>
    <row r="11" spans="1:21"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row>
    <row r="12" spans="1:21" s="22" customFormat="1" ht="15.5" x14ac:dyDescent="0.35">
      <c r="A12" s="23"/>
      <c r="B12" s="18" t="s">
        <v>287</v>
      </c>
      <c r="C12" s="18"/>
      <c r="D12" s="18"/>
      <c r="E12" s="18"/>
      <c r="F12" s="18"/>
      <c r="G12" s="18"/>
      <c r="H12" s="18"/>
      <c r="I12" s="18"/>
      <c r="J12" s="18"/>
      <c r="K12" s="18"/>
    </row>
    <row r="13" spans="1:21" ht="15.75" customHeight="1" x14ac:dyDescent="0.35">
      <c r="A13" s="37"/>
      <c r="B13" s="918" t="s">
        <v>288</v>
      </c>
      <c r="C13" s="22"/>
      <c r="D13" s="22"/>
      <c r="E13" s="22"/>
      <c r="F13" s="22"/>
      <c r="G13" s="22"/>
      <c r="H13" s="22"/>
      <c r="I13" s="22"/>
      <c r="J13" s="22"/>
      <c r="K13" s="22"/>
      <c r="L13" s="22"/>
      <c r="M13" s="22"/>
      <c r="N13" s="22"/>
      <c r="O13" s="22"/>
      <c r="P13" s="22"/>
      <c r="Q13" s="22"/>
      <c r="R13" s="22"/>
      <c r="S13" s="22"/>
      <c r="T13" s="22"/>
      <c r="U13" s="22"/>
    </row>
    <row r="14" spans="1:21" ht="15.5" x14ac:dyDescent="0.35">
      <c r="A14" s="22"/>
      <c r="B14" s="845"/>
      <c r="C14" s="845"/>
      <c r="D14" s="845"/>
      <c r="E14" s="845"/>
      <c r="F14" s="845"/>
      <c r="G14" s="845"/>
      <c r="H14" s="845"/>
      <c r="I14" s="845"/>
      <c r="J14" s="845"/>
      <c r="K14" s="22"/>
      <c r="L14" s="22"/>
      <c r="M14" s="22"/>
      <c r="N14" s="22"/>
      <c r="O14" s="22"/>
      <c r="P14" s="22"/>
      <c r="Q14" s="22"/>
      <c r="R14" s="22"/>
      <c r="S14" s="22"/>
      <c r="T14" s="22"/>
      <c r="U14" s="22"/>
    </row>
    <row r="15" spans="1:21" ht="15.5" x14ac:dyDescent="0.35">
      <c r="A15" s="22"/>
      <c r="B15" s="235" t="s">
        <v>289</v>
      </c>
      <c r="C15" s="236" t="s">
        <v>290</v>
      </c>
      <c r="D15" s="236" t="s">
        <v>291</v>
      </c>
      <c r="E15" s="236" t="s">
        <v>292</v>
      </c>
      <c r="F15" s="236" t="s">
        <v>293</v>
      </c>
      <c r="G15" s="236" t="s">
        <v>294</v>
      </c>
      <c r="H15" s="236" t="s">
        <v>295</v>
      </c>
      <c r="I15" s="236" t="s">
        <v>296</v>
      </c>
      <c r="J15" s="236" t="s">
        <v>297</v>
      </c>
      <c r="K15" s="236" t="s">
        <v>298</v>
      </c>
      <c r="L15" s="236" t="s">
        <v>299</v>
      </c>
      <c r="M15" s="236" t="s">
        <v>300</v>
      </c>
      <c r="N15" s="236" t="s">
        <v>301</v>
      </c>
      <c r="O15" s="236" t="s">
        <v>302</v>
      </c>
      <c r="P15" s="236" t="s">
        <v>303</v>
      </c>
      <c r="Q15" s="236" t="s">
        <v>304</v>
      </c>
      <c r="R15" s="236" t="s">
        <v>305</v>
      </c>
      <c r="S15" s="236" t="s">
        <v>306</v>
      </c>
      <c r="T15" s="236" t="s">
        <v>307</v>
      </c>
      <c r="U15" s="236" t="s">
        <v>308</v>
      </c>
    </row>
    <row r="16" spans="1:21" ht="15.5" x14ac:dyDescent="0.35">
      <c r="A16" s="22"/>
      <c r="B16" s="237">
        <v>0</v>
      </c>
      <c r="C16" s="238">
        <v>0.80484522717451501</v>
      </c>
      <c r="D16" s="238">
        <v>0.86780260688881905</v>
      </c>
      <c r="E16" s="238">
        <v>0.87784528366450698</v>
      </c>
      <c r="F16" s="238">
        <v>0.795849283992627</v>
      </c>
      <c r="G16" s="238">
        <v>0.79587423739228402</v>
      </c>
      <c r="H16" s="238">
        <v>0.80515583079712805</v>
      </c>
      <c r="I16" s="238">
        <v>0.79687437344447098</v>
      </c>
      <c r="J16" s="238">
        <v>0.789996794745632</v>
      </c>
      <c r="K16" s="238">
        <v>0.795225146901956</v>
      </c>
      <c r="L16" s="238">
        <v>0.79351230552920105</v>
      </c>
      <c r="M16" s="238">
        <v>0.78200161276782998</v>
      </c>
      <c r="N16" s="238">
        <v>0.77047608077246699</v>
      </c>
      <c r="O16" s="238">
        <v>0.75603924338214601</v>
      </c>
      <c r="P16" s="238">
        <v>0.74027486993772296</v>
      </c>
      <c r="Q16" s="238">
        <v>0.71556169751250698</v>
      </c>
      <c r="R16" s="238">
        <v>0.67060693204177402</v>
      </c>
      <c r="S16" s="238">
        <v>0.61700954667262198</v>
      </c>
      <c r="T16" s="238">
        <v>0.55912821361841003</v>
      </c>
      <c r="U16" s="238">
        <v>0.46017051818327298</v>
      </c>
    </row>
    <row r="17" spans="1:21" ht="15.5" x14ac:dyDescent="0.35">
      <c r="A17" s="22"/>
      <c r="B17" s="237">
        <v>1</v>
      </c>
      <c r="C17" s="238">
        <v>0.134432120573452</v>
      </c>
      <c r="D17" s="238">
        <v>9.4930228967147007E-2</v>
      </c>
      <c r="E17" s="238">
        <v>8.23802926050302E-2</v>
      </c>
      <c r="F17" s="238">
        <v>0.11934992201899899</v>
      </c>
      <c r="G17" s="238">
        <v>0.12245029333879499</v>
      </c>
      <c r="H17" s="238">
        <v>0.116478086128461</v>
      </c>
      <c r="I17" s="238">
        <v>0.12030400808407</v>
      </c>
      <c r="J17" s="238">
        <v>0.123014288686577</v>
      </c>
      <c r="K17" s="238">
        <v>0.118119654957671</v>
      </c>
      <c r="L17" s="238">
        <v>0.115968038774134</v>
      </c>
      <c r="M17" s="238">
        <v>0.11887676062608001</v>
      </c>
      <c r="N17" s="238">
        <v>0.120785588364918</v>
      </c>
      <c r="O17" s="238">
        <v>0.12445507120592</v>
      </c>
      <c r="P17" s="238">
        <v>0.12626109648407499</v>
      </c>
      <c r="Q17" s="238">
        <v>0.13225343735787001</v>
      </c>
      <c r="R17" s="238">
        <v>0.14565359971747099</v>
      </c>
      <c r="S17" s="238">
        <v>0.161532771326485</v>
      </c>
      <c r="T17" s="238">
        <v>0.17834251791584901</v>
      </c>
      <c r="U17" s="238">
        <v>0.20983336761983101</v>
      </c>
    </row>
    <row r="18" spans="1:21" ht="15.5" x14ac:dyDescent="0.35">
      <c r="A18" s="22"/>
      <c r="B18" s="237">
        <v>2</v>
      </c>
      <c r="C18" s="238">
        <v>3.7489670439641201E-2</v>
      </c>
      <c r="D18" s="238">
        <v>2.3756054823214301E-2</v>
      </c>
      <c r="E18" s="238">
        <v>2.2950137714245498E-2</v>
      </c>
      <c r="F18" s="238">
        <v>4.2173543173117799E-2</v>
      </c>
      <c r="G18" s="238">
        <v>4.3177129815218498E-2</v>
      </c>
      <c r="H18" s="238">
        <v>4.22079299265119E-2</v>
      </c>
      <c r="I18" s="238">
        <v>4.3967824118010299E-2</v>
      </c>
      <c r="J18" s="238">
        <v>4.5643946849009999E-2</v>
      </c>
      <c r="K18" s="238">
        <v>4.3712966217174402E-2</v>
      </c>
      <c r="L18" s="238">
        <v>4.3666624752803501E-2</v>
      </c>
      <c r="M18" s="238">
        <v>4.6103792039438998E-2</v>
      </c>
      <c r="N18" s="238">
        <v>4.8935253816258698E-2</v>
      </c>
      <c r="O18" s="238">
        <v>5.1609755820846398E-2</v>
      </c>
      <c r="P18" s="238">
        <v>5.4344895534112397E-2</v>
      </c>
      <c r="Q18" s="238">
        <v>5.9049085120526201E-2</v>
      </c>
      <c r="R18" s="238">
        <v>6.9471772362645706E-2</v>
      </c>
      <c r="S18" s="238">
        <v>7.9820790531487301E-2</v>
      </c>
      <c r="T18" s="238">
        <v>9.3647264728837998E-2</v>
      </c>
      <c r="U18" s="238">
        <v>0.11824270269034701</v>
      </c>
    </row>
    <row r="19" spans="1:21" ht="15.5" x14ac:dyDescent="0.35">
      <c r="A19" s="22"/>
      <c r="B19" s="237">
        <v>3</v>
      </c>
      <c r="C19" s="238">
        <v>1.1887523407352401E-2</v>
      </c>
      <c r="D19" s="238">
        <v>7.1197671725360297E-3</v>
      </c>
      <c r="E19" s="238">
        <v>8.0481479866210907E-3</v>
      </c>
      <c r="F19" s="238">
        <v>1.82936339146463E-2</v>
      </c>
      <c r="G19" s="238">
        <v>1.8238211584322098E-2</v>
      </c>
      <c r="H19" s="238">
        <v>1.6929831072841201E-2</v>
      </c>
      <c r="I19" s="238">
        <v>1.7948560292352499E-2</v>
      </c>
      <c r="J19" s="238">
        <v>1.8224963870597698E-2</v>
      </c>
      <c r="K19" s="238">
        <v>1.8386637317104802E-2</v>
      </c>
      <c r="L19" s="238">
        <v>1.9044135297950401E-2</v>
      </c>
      <c r="M19" s="238">
        <v>2.0296962959759701E-2</v>
      </c>
      <c r="N19" s="238">
        <v>2.21763692455627E-2</v>
      </c>
      <c r="O19" s="238">
        <v>2.3779742405032799E-2</v>
      </c>
      <c r="P19" s="238">
        <v>2.6521720317009102E-2</v>
      </c>
      <c r="Q19" s="238">
        <v>2.9958366861421101E-2</v>
      </c>
      <c r="R19" s="238">
        <v>3.55431108420362E-2</v>
      </c>
      <c r="S19" s="238">
        <v>4.50256811076373E-2</v>
      </c>
      <c r="T19" s="238">
        <v>5.2907925545753402E-2</v>
      </c>
      <c r="U19" s="238">
        <v>6.9053006925872601E-2</v>
      </c>
    </row>
    <row r="20" spans="1:21" ht="15.5" x14ac:dyDescent="0.35">
      <c r="A20" s="22"/>
      <c r="B20" s="237">
        <v>4</v>
      </c>
      <c r="C20" s="238">
        <v>4.81414372682956E-3</v>
      </c>
      <c r="D20" s="238">
        <v>2.5444523888648301E-3</v>
      </c>
      <c r="E20" s="238">
        <v>3.6466598005240199E-3</v>
      </c>
      <c r="F20" s="238">
        <v>9.7724372607401102E-3</v>
      </c>
      <c r="G20" s="238">
        <v>8.5119456920893597E-3</v>
      </c>
      <c r="H20" s="238">
        <v>8.2395732813013607E-3</v>
      </c>
      <c r="I20" s="238">
        <v>8.6347705904525601E-3</v>
      </c>
      <c r="J20" s="238">
        <v>9.2755562803304194E-3</v>
      </c>
      <c r="K20" s="238">
        <v>9.1594063496174098E-3</v>
      </c>
      <c r="L20" s="238">
        <v>9.4992055417747797E-3</v>
      </c>
      <c r="M20" s="238">
        <v>1.0864560571642199E-2</v>
      </c>
      <c r="N20" s="238">
        <v>1.1774309868183799E-2</v>
      </c>
      <c r="O20" s="238">
        <v>1.3149199163851599E-2</v>
      </c>
      <c r="P20" s="238">
        <v>1.50149950238489E-2</v>
      </c>
      <c r="Q20" s="238">
        <v>1.70066123220096E-2</v>
      </c>
      <c r="R20" s="238">
        <v>2.1568033903435799E-2</v>
      </c>
      <c r="S20" s="238">
        <v>2.5967228673514999E-2</v>
      </c>
      <c r="T20" s="238">
        <v>3.2591471346467699E-2</v>
      </c>
      <c r="U20" s="238">
        <v>4.1440947221650801E-2</v>
      </c>
    </row>
    <row r="21" spans="1:21" ht="15.5" x14ac:dyDescent="0.35">
      <c r="A21" s="22"/>
      <c r="B21" s="237">
        <v>5</v>
      </c>
      <c r="C21" s="238">
        <v>2.1796320023047201E-3</v>
      </c>
      <c r="D21" s="238">
        <v>1.1211703138269799E-3</v>
      </c>
      <c r="E21" s="238">
        <v>1.7478470617047E-3</v>
      </c>
      <c r="F21" s="238">
        <v>5.6571671629093998E-3</v>
      </c>
      <c r="G21" s="238">
        <v>4.5939342511448298E-3</v>
      </c>
      <c r="H21" s="238">
        <v>4.3557332371872998E-3</v>
      </c>
      <c r="I21" s="238">
        <v>4.6969944047755901E-3</v>
      </c>
      <c r="J21" s="238">
        <v>4.93440475052437E-3</v>
      </c>
      <c r="K21" s="238">
        <v>5.05601696848622E-3</v>
      </c>
      <c r="L21" s="238">
        <v>5.5440609961020099E-3</v>
      </c>
      <c r="M21" s="238">
        <v>6.3162500349772197E-3</v>
      </c>
      <c r="N21" s="238">
        <v>7.17676990264033E-3</v>
      </c>
      <c r="O21" s="238">
        <v>8.0182886186817293E-3</v>
      </c>
      <c r="P21" s="238">
        <v>9.1234984172843901E-3</v>
      </c>
      <c r="Q21" s="238">
        <v>1.08805933596893E-2</v>
      </c>
      <c r="R21" s="238">
        <v>1.3742999848645399E-2</v>
      </c>
      <c r="S21" s="238">
        <v>1.7599933005806201E-2</v>
      </c>
      <c r="T21" s="238">
        <v>2.21730801069038E-2</v>
      </c>
      <c r="U21" s="238">
        <v>2.8366362659717901E-2</v>
      </c>
    </row>
    <row r="22" spans="1:21" ht="15.5" x14ac:dyDescent="0.35">
      <c r="A22" s="22"/>
      <c r="B22" s="237" t="s">
        <v>309</v>
      </c>
      <c r="C22" s="238">
        <v>3.5821778124834201E-3</v>
      </c>
      <c r="D22" s="238">
        <v>2.11142553112926E-3</v>
      </c>
      <c r="E22" s="238">
        <v>2.90860537907482E-3</v>
      </c>
      <c r="F22" s="238">
        <v>8.3226995604707196E-3</v>
      </c>
      <c r="G22" s="238">
        <v>6.5690333718599597E-3</v>
      </c>
      <c r="H22" s="238">
        <v>6.0444746079044804E-3</v>
      </c>
      <c r="I22" s="238">
        <v>6.8516770970061701E-3</v>
      </c>
      <c r="J22" s="238">
        <v>7.9062941073928892E-3</v>
      </c>
      <c r="K22" s="238">
        <v>9.1131622919788102E-3</v>
      </c>
      <c r="L22" s="238">
        <v>1.1028108960802901E-2</v>
      </c>
      <c r="M22" s="238">
        <v>1.31921355946E-2</v>
      </c>
      <c r="N22" s="238">
        <v>1.5578047998717899E-2</v>
      </c>
      <c r="O22" s="238">
        <v>1.8884246771553901E-2</v>
      </c>
      <c r="P22" s="238">
        <v>2.31199635193204E-2</v>
      </c>
      <c r="Q22" s="238">
        <v>2.85204492180667E-2</v>
      </c>
      <c r="R22" s="238">
        <v>3.4574441249180202E-2</v>
      </c>
      <c r="S22" s="238">
        <v>4.1689928539526598E-2</v>
      </c>
      <c r="T22" s="238">
        <v>4.7941155601806999E-2</v>
      </c>
      <c r="U22" s="238">
        <v>5.7304166952387499E-2</v>
      </c>
    </row>
    <row r="23" spans="1:21" ht="15.5" x14ac:dyDescent="0.35">
      <c r="A23" s="22"/>
      <c r="B23" s="239" t="s">
        <v>310</v>
      </c>
      <c r="C23" s="240">
        <v>7.6950486342236297E-4</v>
      </c>
      <c r="D23" s="240">
        <v>6.1429391446208995E-4</v>
      </c>
      <c r="E23" s="240">
        <v>4.7302578829244398E-4</v>
      </c>
      <c r="F23" s="240">
        <v>5.8131291648943703E-4</v>
      </c>
      <c r="G23" s="240">
        <v>5.8521455428596502E-4</v>
      </c>
      <c r="H23" s="240">
        <v>5.8854094866438297E-4</v>
      </c>
      <c r="I23" s="240">
        <v>7.2179196886136001E-4</v>
      </c>
      <c r="J23" s="240">
        <v>1.0037507099357301E-3</v>
      </c>
      <c r="K23" s="240">
        <v>1.2270089960106801E-3</v>
      </c>
      <c r="L23" s="240">
        <v>1.7375201472319701E-3</v>
      </c>
      <c r="M23" s="240">
        <v>2.3479254056721602E-3</v>
      </c>
      <c r="N23" s="240">
        <v>3.0975800312512498E-3</v>
      </c>
      <c r="O23" s="240">
        <v>4.0644526319670799E-3</v>
      </c>
      <c r="P23" s="240">
        <v>5.3389607666268404E-3</v>
      </c>
      <c r="Q23" s="240">
        <v>6.7697582479095998E-3</v>
      </c>
      <c r="R23" s="240">
        <v>8.8391100348115606E-3</v>
      </c>
      <c r="S23" s="240">
        <v>1.13541201429209E-2</v>
      </c>
      <c r="T23" s="240">
        <v>1.3268371135971201E-2</v>
      </c>
      <c r="U23" s="240">
        <v>1.55889277469199E-2</v>
      </c>
    </row>
    <row r="24" spans="1:21" ht="15.5" x14ac:dyDescent="0.35">
      <c r="A24" s="22"/>
      <c r="B24" s="22"/>
      <c r="C24" s="22"/>
      <c r="D24" s="22"/>
      <c r="E24" s="22"/>
      <c r="F24" s="22"/>
      <c r="G24" s="22"/>
      <c r="H24" s="22"/>
      <c r="I24" s="22"/>
      <c r="J24" s="22"/>
      <c r="K24" s="22"/>
      <c r="L24" s="22"/>
      <c r="M24" s="22"/>
      <c r="N24" s="22"/>
      <c r="O24" s="22"/>
      <c r="P24" s="22"/>
      <c r="Q24" s="22"/>
      <c r="R24" s="22"/>
      <c r="S24" s="22"/>
      <c r="T24" s="22"/>
      <c r="U24" s="22"/>
    </row>
    <row r="25" spans="1:21" ht="15.5" x14ac:dyDescent="0.35">
      <c r="A25" s="22"/>
      <c r="B25" s="18" t="s">
        <v>262</v>
      </c>
      <c r="C25" s="22"/>
      <c r="D25" s="22"/>
      <c r="E25" s="22"/>
      <c r="F25" s="22"/>
      <c r="G25" s="22"/>
      <c r="H25" s="22"/>
      <c r="I25" s="22"/>
      <c r="J25" s="22"/>
      <c r="K25" s="22"/>
      <c r="L25" s="22"/>
      <c r="M25" s="22"/>
      <c r="N25" s="22"/>
      <c r="O25" s="22"/>
      <c r="P25" s="22"/>
      <c r="Q25" s="22"/>
      <c r="R25" s="22"/>
      <c r="S25" s="22"/>
      <c r="T25" s="22"/>
      <c r="U25" s="22"/>
    </row>
    <row r="26" spans="1:21" ht="15.5" x14ac:dyDescent="0.35">
      <c r="A26" s="22"/>
      <c r="B26" s="263" t="s">
        <v>311</v>
      </c>
      <c r="C26" s="846"/>
      <c r="D26" s="846"/>
      <c r="E26" s="846"/>
      <c r="F26" s="846"/>
      <c r="G26" s="846"/>
      <c r="H26" s="846"/>
      <c r="I26" s="846"/>
      <c r="J26" s="846"/>
      <c r="K26" s="22"/>
      <c r="L26" s="22"/>
      <c r="M26" s="22"/>
      <c r="N26" s="22"/>
      <c r="O26" s="22"/>
      <c r="P26" s="22"/>
      <c r="Q26" s="22"/>
      <c r="R26" s="22"/>
      <c r="S26" s="22"/>
      <c r="T26" s="22"/>
      <c r="U26" s="22"/>
    </row>
    <row r="27" spans="1:21" ht="15.5" x14ac:dyDescent="0.35">
      <c r="A27" s="22"/>
      <c r="B27" s="263" t="s">
        <v>312</v>
      </c>
      <c r="C27" s="263"/>
      <c r="D27" s="263"/>
      <c r="E27" s="263"/>
      <c r="F27" s="263"/>
      <c r="G27" s="263"/>
      <c r="H27" s="263"/>
      <c r="I27" s="263"/>
      <c r="J27" s="263"/>
      <c r="K27" s="22"/>
      <c r="L27" s="22"/>
      <c r="M27" s="22"/>
      <c r="N27" s="22"/>
      <c r="O27" s="22"/>
      <c r="P27" s="22"/>
      <c r="Q27" s="22"/>
      <c r="R27" s="22"/>
      <c r="S27" s="22"/>
      <c r="T27" s="22"/>
      <c r="U27" s="22"/>
    </row>
    <row r="28" spans="1:21" ht="15.5" x14ac:dyDescent="0.35">
      <c r="A28" s="22"/>
      <c r="B28" s="219"/>
      <c r="C28" s="22"/>
      <c r="D28" s="22"/>
      <c r="E28" s="22"/>
      <c r="F28" s="22"/>
      <c r="G28" s="22"/>
      <c r="H28" s="22"/>
      <c r="I28" s="22"/>
      <c r="J28" s="22"/>
      <c r="K28" s="22"/>
      <c r="L28" s="22"/>
      <c r="M28" s="22"/>
      <c r="N28" s="22"/>
      <c r="O28" s="22"/>
      <c r="P28" s="22"/>
      <c r="Q28" s="22"/>
      <c r="R28" s="22"/>
      <c r="S28" s="22"/>
      <c r="T28" s="22"/>
      <c r="U28" s="22"/>
    </row>
    <row r="29" spans="1:21" ht="15.5" x14ac:dyDescent="0.35">
      <c r="A29" s="22"/>
      <c r="B29" s="22"/>
      <c r="C29" s="22"/>
      <c r="D29" s="22"/>
      <c r="E29" s="22"/>
      <c r="F29" s="22"/>
      <c r="G29" s="22"/>
      <c r="H29" s="22"/>
      <c r="I29" s="22"/>
      <c r="J29" s="22"/>
      <c r="K29" s="22"/>
      <c r="L29" s="22"/>
      <c r="M29" s="22"/>
      <c r="N29" s="22"/>
      <c r="O29" s="22"/>
      <c r="P29" s="22"/>
      <c r="Q29" s="22"/>
      <c r="R29" s="22"/>
      <c r="S29" s="22"/>
      <c r="T29" s="22"/>
      <c r="U29" s="22"/>
    </row>
  </sheetData>
  <hyperlinks>
    <hyperlink ref="B8" location="Contents!A1" display="Contents!A1"/>
    <hyperlink ref="D8" location="'Tab 8 - PC Age and Gender'!A1" display="Tab 8 - PC Age and Gender"/>
  </hyperlinks>
  <pageMargins left="0.74803149606299213" right="0.74803149606299213" top="0.98425196850393704" bottom="0.98425196850393704" header="0.51181102362204722" footer="0.51181102362204722"/>
  <pageSetup paperSize="9" scale="40" fitToHeight="3" orientation="landscape" r:id="rId1"/>
  <headerFooter alignWithMargins="0"/>
  <ignoredErrors>
    <ignoredError sqref="E15"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1F497D"/>
  </sheetPr>
  <dimension ref="A1:Q86"/>
  <sheetViews>
    <sheetView showGridLines="0" zoomScale="80" zoomScaleNormal="80" workbookViewId="0">
      <selection activeCell="D8" sqref="D8"/>
    </sheetView>
  </sheetViews>
  <sheetFormatPr defaultColWidth="9.1796875" defaultRowHeight="12.5" x14ac:dyDescent="0.25"/>
  <cols>
    <col min="1" max="1" width="1.453125" style="16" customWidth="1"/>
    <col min="2" max="2" width="15.54296875" style="16" customWidth="1"/>
    <col min="3" max="12" width="11.453125" style="16" customWidth="1"/>
    <col min="13" max="13" width="13.1796875" style="16" customWidth="1"/>
    <col min="14" max="17" width="9.1796875" style="16" customWidth="1"/>
    <col min="18" max="16384" width="9.1796875" style="16"/>
  </cols>
  <sheetData>
    <row r="1" spans="1:17" s="15" customFormat="1" ht="5.15" customHeight="1" x14ac:dyDescent="0.35">
      <c r="A1" s="30"/>
      <c r="B1" s="37"/>
      <c r="C1" s="37"/>
      <c r="D1" s="22"/>
      <c r="E1" s="22" t="s">
        <v>313</v>
      </c>
      <c r="F1" s="22"/>
      <c r="G1" s="22"/>
      <c r="H1" s="22"/>
      <c r="I1" s="30"/>
      <c r="J1" s="30"/>
      <c r="K1" s="30"/>
      <c r="L1" s="30"/>
      <c r="M1" s="30"/>
      <c r="N1" s="30"/>
      <c r="O1" s="30"/>
      <c r="P1" s="30"/>
      <c r="Q1" s="30"/>
    </row>
    <row r="2" spans="1:17" s="15" customFormat="1" ht="15.5" x14ac:dyDescent="0.35">
      <c r="A2" s="30"/>
      <c r="B2" s="37"/>
      <c r="C2" s="37"/>
      <c r="D2" s="22"/>
      <c r="E2" s="22"/>
      <c r="F2" s="22"/>
      <c r="G2" s="22"/>
      <c r="H2" s="22"/>
      <c r="I2" s="30"/>
      <c r="J2" s="30"/>
      <c r="K2" s="30"/>
      <c r="L2" s="30"/>
      <c r="M2" s="30"/>
      <c r="N2" s="30"/>
      <c r="O2" s="30"/>
      <c r="P2" s="30"/>
      <c r="Q2" s="30"/>
    </row>
    <row r="3" spans="1:17" s="15" customFormat="1" ht="15.5" x14ac:dyDescent="0.35">
      <c r="A3" s="30"/>
      <c r="B3" s="37"/>
      <c r="C3" s="37"/>
      <c r="D3" s="22"/>
      <c r="E3" s="22"/>
      <c r="F3" s="22"/>
      <c r="G3" s="22"/>
      <c r="H3" s="22"/>
      <c r="I3" s="30"/>
      <c r="J3" s="30"/>
      <c r="K3" s="30"/>
      <c r="L3" s="30"/>
      <c r="M3" s="30"/>
      <c r="N3" s="30"/>
      <c r="O3" s="30"/>
      <c r="P3" s="30"/>
      <c r="Q3" s="30"/>
    </row>
    <row r="4" spans="1:17" s="15" customFormat="1" ht="15.75" customHeight="1" x14ac:dyDescent="0.35">
      <c r="A4" s="30"/>
      <c r="B4" s="37"/>
      <c r="C4" s="37"/>
      <c r="D4" s="22"/>
      <c r="E4" s="22"/>
      <c r="F4" s="22"/>
      <c r="G4" s="22"/>
      <c r="H4" s="22"/>
      <c r="I4" s="30"/>
      <c r="J4" s="30"/>
      <c r="K4" s="30"/>
      <c r="L4" s="30"/>
      <c r="M4" s="30"/>
      <c r="N4" s="30"/>
      <c r="O4" s="30"/>
      <c r="P4" s="30"/>
      <c r="Q4" s="30"/>
    </row>
    <row r="5" spans="1:17" s="15" customFormat="1" ht="15.75" customHeight="1" x14ac:dyDescent="0.35">
      <c r="A5" s="30"/>
      <c r="B5" s="37"/>
      <c r="C5" s="37"/>
      <c r="D5" s="22"/>
      <c r="E5" s="22"/>
      <c r="F5" s="22"/>
      <c r="G5" s="22"/>
      <c r="H5" s="22"/>
      <c r="I5" s="30"/>
      <c r="J5" s="30"/>
      <c r="K5" s="30"/>
      <c r="L5" s="30"/>
      <c r="M5" s="30"/>
      <c r="N5" s="30"/>
      <c r="O5" s="30"/>
      <c r="P5" s="30"/>
      <c r="Q5" s="30"/>
    </row>
    <row r="6" spans="1:17" s="15" customFormat="1" ht="18" x14ac:dyDescent="0.4">
      <c r="A6" s="30"/>
      <c r="B6" s="19"/>
      <c r="C6" s="20"/>
      <c r="D6" s="19"/>
      <c r="E6" s="19"/>
      <c r="F6" s="19"/>
      <c r="G6" s="19"/>
      <c r="H6" s="19"/>
      <c r="I6" s="30"/>
      <c r="J6" s="30"/>
      <c r="K6" s="30"/>
      <c r="L6" s="30"/>
      <c r="M6" s="30"/>
      <c r="N6" s="30"/>
      <c r="O6" s="30"/>
      <c r="P6" s="30"/>
      <c r="Q6" s="30"/>
    </row>
    <row r="7" spans="1:17" s="15" customFormat="1" ht="18" x14ac:dyDescent="0.4">
      <c r="A7" s="30"/>
      <c r="B7" s="19"/>
      <c r="C7" s="20"/>
      <c r="D7" s="19"/>
      <c r="E7" s="19"/>
      <c r="F7" s="19"/>
      <c r="G7" s="19"/>
      <c r="H7" s="19"/>
      <c r="I7" s="30"/>
      <c r="J7" s="30"/>
      <c r="K7" s="30"/>
      <c r="L7" s="30"/>
      <c r="M7" s="30"/>
      <c r="N7" s="30"/>
      <c r="O7" s="30"/>
      <c r="P7" s="30"/>
      <c r="Q7" s="30"/>
    </row>
    <row r="8" spans="1:17" s="15" customFormat="1" ht="18" x14ac:dyDescent="0.4">
      <c r="A8" s="30"/>
      <c r="B8" s="171" t="s">
        <v>131</v>
      </c>
      <c r="C8" s="20"/>
      <c r="D8" s="151" t="s">
        <v>72</v>
      </c>
      <c r="E8" s="19"/>
      <c r="F8" s="19"/>
      <c r="G8" s="19"/>
      <c r="H8" s="19"/>
      <c r="I8" s="30"/>
      <c r="J8" s="30"/>
      <c r="K8" s="30"/>
      <c r="L8" s="30"/>
      <c r="M8" s="30"/>
      <c r="N8" s="30"/>
      <c r="O8" s="30"/>
      <c r="P8" s="30"/>
      <c r="Q8" s="30"/>
    </row>
    <row r="9" spans="1:17" s="15" customFormat="1" ht="18" x14ac:dyDescent="0.4">
      <c r="A9" s="30"/>
      <c r="B9" s="19"/>
      <c r="C9" s="20"/>
      <c r="D9" s="19"/>
      <c r="E9" s="19"/>
      <c r="F9" s="19"/>
      <c r="G9" s="19"/>
      <c r="H9" s="19"/>
      <c r="I9" s="30"/>
      <c r="J9" s="30"/>
      <c r="K9" s="30"/>
      <c r="L9" s="30"/>
      <c r="M9" s="30"/>
      <c r="N9" s="30"/>
      <c r="O9" s="30"/>
      <c r="P9" s="30"/>
      <c r="Q9" s="30"/>
    </row>
    <row r="10" spans="1:17" s="15" customFormat="1" ht="18" x14ac:dyDescent="0.4">
      <c r="A10" s="30"/>
      <c r="B10" s="20" t="s">
        <v>67</v>
      </c>
      <c r="C10" s="20"/>
      <c r="D10" s="19"/>
      <c r="E10" s="19"/>
      <c r="F10" s="19"/>
      <c r="G10" s="19"/>
      <c r="H10" s="19"/>
      <c r="I10" s="30"/>
      <c r="J10" s="30"/>
      <c r="K10" s="30"/>
      <c r="L10" s="30"/>
      <c r="M10" s="30"/>
      <c r="N10" s="30"/>
      <c r="O10" s="30"/>
      <c r="P10" s="30"/>
      <c r="Q10" s="30"/>
    </row>
    <row r="11" spans="1:17" s="15" customFormat="1" ht="15.5" x14ac:dyDescent="0.35">
      <c r="A11" s="30"/>
      <c r="B11" s="24"/>
      <c r="C11" s="194"/>
      <c r="D11" s="194"/>
      <c r="E11" s="194"/>
      <c r="F11" s="194"/>
      <c r="G11" s="194"/>
      <c r="H11" s="174"/>
      <c r="I11" s="22"/>
      <c r="J11" s="22"/>
      <c r="K11" s="30"/>
      <c r="L11" s="30"/>
      <c r="M11" s="30"/>
      <c r="N11" s="30"/>
      <c r="O11" s="30"/>
      <c r="P11" s="30"/>
      <c r="Q11" s="30"/>
    </row>
    <row r="12" spans="1:17" s="22" customFormat="1" ht="15.5" x14ac:dyDescent="0.35">
      <c r="A12" s="23"/>
      <c r="B12" s="18" t="s">
        <v>314</v>
      </c>
      <c r="C12" s="18"/>
      <c r="D12" s="18"/>
      <c r="E12" s="18"/>
      <c r="F12" s="18"/>
      <c r="G12" s="18"/>
      <c r="H12" s="18"/>
      <c r="I12" s="18"/>
      <c r="J12" s="18"/>
      <c r="K12" s="18"/>
    </row>
    <row r="13" spans="1:17" ht="15.75" customHeight="1" x14ac:dyDescent="0.35">
      <c r="A13" s="37"/>
      <c r="B13" s="918" t="s">
        <v>315</v>
      </c>
      <c r="C13" s="22"/>
      <c r="D13" s="22"/>
      <c r="E13" s="22"/>
      <c r="F13" s="22"/>
      <c r="G13" s="22"/>
      <c r="H13" s="22"/>
      <c r="I13" s="22"/>
      <c r="J13" s="22"/>
      <c r="K13" s="22"/>
      <c r="L13" s="22"/>
      <c r="M13" s="22"/>
      <c r="N13" s="22"/>
      <c r="O13" s="22"/>
      <c r="P13" s="22"/>
      <c r="Q13" s="22"/>
    </row>
    <row r="14" spans="1:17" ht="15.75" customHeight="1" x14ac:dyDescent="0.35">
      <c r="A14" s="37"/>
      <c r="B14" s="28"/>
      <c r="C14" s="22"/>
      <c r="D14" s="22"/>
      <c r="E14" s="22"/>
      <c r="F14" s="22"/>
      <c r="G14" s="22"/>
      <c r="H14" s="22"/>
      <c r="I14" s="22"/>
      <c r="J14" s="22"/>
      <c r="K14" s="22"/>
      <c r="L14" s="22"/>
      <c r="M14" s="22"/>
      <c r="N14" s="22"/>
      <c r="O14" s="22"/>
      <c r="P14" s="22"/>
      <c r="Q14" s="22"/>
    </row>
    <row r="15" spans="1:17" ht="15.5" x14ac:dyDescent="0.35">
      <c r="A15" s="22"/>
      <c r="B15" s="241" t="s">
        <v>316</v>
      </c>
      <c r="C15" s="242" t="s">
        <v>317</v>
      </c>
      <c r="D15" s="242" t="s">
        <v>318</v>
      </c>
      <c r="E15" s="242" t="s">
        <v>261</v>
      </c>
      <c r="F15" s="22"/>
      <c r="G15" s="22"/>
      <c r="H15" s="22"/>
      <c r="I15" s="22"/>
      <c r="J15" s="22"/>
      <c r="K15" s="22"/>
      <c r="L15" s="22"/>
      <c r="M15" s="22"/>
      <c r="N15" s="22"/>
      <c r="O15" s="22"/>
      <c r="P15" s="22"/>
      <c r="Q15" s="22"/>
    </row>
    <row r="16" spans="1:17" ht="15.5" x14ac:dyDescent="0.35">
      <c r="A16" s="22"/>
      <c r="B16" s="243" t="s">
        <v>290</v>
      </c>
      <c r="C16" s="244">
        <v>0.86356638469967595</v>
      </c>
      <c r="D16" s="244">
        <v>0.864271320625147</v>
      </c>
      <c r="E16" s="244">
        <v>0.86392969100617001</v>
      </c>
      <c r="F16" s="22"/>
      <c r="G16" s="22"/>
      <c r="H16" s="22"/>
      <c r="I16" s="22"/>
      <c r="J16" s="22"/>
      <c r="K16" s="22"/>
      <c r="L16" s="22"/>
      <c r="M16" s="245"/>
      <c r="N16" s="22"/>
      <c r="O16" s="22"/>
      <c r="P16" s="22"/>
      <c r="Q16" s="22"/>
    </row>
    <row r="17" spans="1:17" ht="15.5" x14ac:dyDescent="0.35">
      <c r="A17" s="22"/>
      <c r="B17" s="246" t="s">
        <v>291</v>
      </c>
      <c r="C17" s="247">
        <v>0.66827403533770002</v>
      </c>
      <c r="D17" s="247">
        <v>0.466787012735082</v>
      </c>
      <c r="E17" s="247">
        <v>0.56489579831510395</v>
      </c>
      <c r="F17" s="22"/>
      <c r="G17" s="22"/>
      <c r="H17" s="22"/>
      <c r="I17" s="22"/>
      <c r="J17" s="22"/>
      <c r="K17" s="22"/>
      <c r="L17" s="22"/>
      <c r="M17" s="22"/>
      <c r="N17" s="22"/>
      <c r="O17" s="22"/>
      <c r="P17" s="22"/>
      <c r="Q17" s="22"/>
    </row>
    <row r="18" spans="1:17" ht="15.5" x14ac:dyDescent="0.35">
      <c r="A18" s="22"/>
      <c r="B18" s="246" t="s">
        <v>292</v>
      </c>
      <c r="C18" s="247">
        <v>0.66576472794692199</v>
      </c>
      <c r="D18" s="247">
        <v>0.46599653691335502</v>
      </c>
      <c r="E18" s="247">
        <v>0.56398100468638901</v>
      </c>
      <c r="F18" s="22"/>
      <c r="G18" s="22"/>
      <c r="H18" s="22"/>
      <c r="I18" s="22"/>
      <c r="J18" s="22"/>
      <c r="K18" s="22"/>
      <c r="L18" s="22"/>
      <c r="M18" s="22"/>
      <c r="N18" s="296"/>
      <c r="O18" s="296"/>
      <c r="P18" s="296"/>
      <c r="Q18" s="296"/>
    </row>
    <row r="19" spans="1:17" ht="15.5" x14ac:dyDescent="0.35">
      <c r="A19" s="22"/>
      <c r="B19" s="246" t="s">
        <v>293</v>
      </c>
      <c r="C19" s="247">
        <v>1.3758178663281</v>
      </c>
      <c r="D19" s="247">
        <v>0.80384977863295404</v>
      </c>
      <c r="E19" s="247">
        <v>1.08345361699358</v>
      </c>
      <c r="F19" s="22"/>
      <c r="G19" s="22"/>
      <c r="H19" s="22"/>
      <c r="I19" s="22"/>
      <c r="J19" s="22"/>
      <c r="K19" s="22"/>
      <c r="L19" s="22"/>
      <c r="M19" s="22"/>
      <c r="N19" s="22"/>
      <c r="O19" s="22"/>
      <c r="P19" s="22"/>
      <c r="Q19" s="22"/>
    </row>
    <row r="20" spans="1:17" ht="15.5" x14ac:dyDescent="0.35">
      <c r="A20" s="22"/>
      <c r="B20" s="246" t="s">
        <v>294</v>
      </c>
      <c r="C20" s="247">
        <v>1.5117479056197001</v>
      </c>
      <c r="D20" s="247">
        <v>0.57191927443630597</v>
      </c>
      <c r="E20" s="247">
        <v>1.03516619813526</v>
      </c>
      <c r="F20" s="22"/>
      <c r="G20" s="22"/>
      <c r="H20" s="22"/>
      <c r="I20" s="22"/>
      <c r="J20" s="22"/>
      <c r="K20" s="22"/>
      <c r="L20" s="22"/>
      <c r="M20" s="22"/>
      <c r="N20" s="22"/>
      <c r="O20" s="22"/>
      <c r="P20" s="22"/>
      <c r="Q20" s="22"/>
    </row>
    <row r="21" spans="1:17" ht="15.5" x14ac:dyDescent="0.35">
      <c r="A21" s="22"/>
      <c r="B21" s="246" t="s">
        <v>295</v>
      </c>
      <c r="C21" s="247">
        <v>1.468928819082</v>
      </c>
      <c r="D21" s="247">
        <v>0.50697094804390697</v>
      </c>
      <c r="E21" s="247">
        <v>0.98658040875158304</v>
      </c>
      <c r="F21" s="22"/>
      <c r="G21" s="22"/>
      <c r="H21" s="22"/>
      <c r="I21" s="22"/>
      <c r="J21" s="22"/>
      <c r="K21" s="22"/>
      <c r="L21" s="22"/>
      <c r="M21" s="22"/>
      <c r="N21" s="22"/>
      <c r="O21" s="22"/>
      <c r="P21" s="22"/>
      <c r="Q21" s="22"/>
    </row>
    <row r="22" spans="1:17" ht="15.5" x14ac:dyDescent="0.35">
      <c r="A22" s="22"/>
      <c r="B22" s="246" t="s">
        <v>296</v>
      </c>
      <c r="C22" s="247">
        <v>1.52489384931544</v>
      </c>
      <c r="D22" s="247">
        <v>0.55865829696248104</v>
      </c>
      <c r="E22" s="247">
        <v>1.0453858728935901</v>
      </c>
      <c r="F22" s="22"/>
      <c r="G22" s="22"/>
      <c r="H22" s="22"/>
      <c r="I22" s="22"/>
      <c r="J22" s="22"/>
      <c r="K22" s="22"/>
      <c r="L22" s="22"/>
      <c r="M22" s="22"/>
      <c r="N22" s="22"/>
      <c r="O22" s="22"/>
      <c r="P22" s="22"/>
      <c r="Q22" s="22"/>
    </row>
    <row r="23" spans="1:17" ht="15.5" x14ac:dyDescent="0.35">
      <c r="A23" s="22"/>
      <c r="B23" s="246" t="s">
        <v>297</v>
      </c>
      <c r="C23" s="247">
        <v>1.5453611015039499</v>
      </c>
      <c r="D23" s="247">
        <v>0.65544012003594798</v>
      </c>
      <c r="E23" s="247">
        <v>1.1097935900382301</v>
      </c>
      <c r="F23" s="22"/>
      <c r="G23" s="22"/>
      <c r="H23" s="22"/>
      <c r="I23" s="22"/>
      <c r="J23" s="22"/>
      <c r="K23" s="22"/>
      <c r="L23" s="22"/>
      <c r="M23" s="22"/>
      <c r="N23" s="22"/>
      <c r="O23" s="22"/>
      <c r="P23" s="22"/>
      <c r="Q23" s="22"/>
    </row>
    <row r="24" spans="1:17" ht="15.5" x14ac:dyDescent="0.35">
      <c r="A24" s="22"/>
      <c r="B24" s="246" t="s">
        <v>298</v>
      </c>
      <c r="C24" s="247">
        <v>1.52909625485081</v>
      </c>
      <c r="D24" s="247">
        <v>0.70655841114566997</v>
      </c>
      <c r="E24" s="247">
        <v>1.1244128899928201</v>
      </c>
      <c r="F24" s="22"/>
      <c r="G24" s="22"/>
      <c r="H24" s="22"/>
      <c r="I24" s="22"/>
      <c r="J24" s="22"/>
      <c r="K24" s="22"/>
      <c r="L24" s="22"/>
      <c r="M24" s="22"/>
      <c r="N24" s="22"/>
      <c r="O24" s="22"/>
      <c r="P24" s="22"/>
      <c r="Q24" s="22"/>
    </row>
    <row r="25" spans="1:17" ht="15.5" x14ac:dyDescent="0.35">
      <c r="A25" s="22"/>
      <c r="B25" s="246" t="s">
        <v>299</v>
      </c>
      <c r="C25" s="247">
        <v>1.5848532052569499</v>
      </c>
      <c r="D25" s="247">
        <v>0.782170285736703</v>
      </c>
      <c r="E25" s="247">
        <v>1.1963253472744699</v>
      </c>
      <c r="F25" s="22"/>
      <c r="G25" s="22"/>
      <c r="H25" s="22"/>
      <c r="I25" s="22"/>
      <c r="J25" s="22"/>
      <c r="K25" s="22"/>
      <c r="L25" s="22"/>
      <c r="M25" s="22"/>
      <c r="N25" s="30"/>
      <c r="O25" s="30"/>
      <c r="P25" s="30"/>
      <c r="Q25" s="22"/>
    </row>
    <row r="26" spans="1:17" ht="15.5" x14ac:dyDescent="0.35">
      <c r="A26" s="22"/>
      <c r="B26" s="246" t="s">
        <v>300</v>
      </c>
      <c r="C26" s="247">
        <v>1.73114661842772</v>
      </c>
      <c r="D26" s="247">
        <v>0.89261893228854405</v>
      </c>
      <c r="E26" s="247">
        <v>1.32724389832209</v>
      </c>
      <c r="F26" s="22"/>
      <c r="G26" s="22"/>
      <c r="H26" s="22"/>
      <c r="I26" s="22"/>
      <c r="J26" s="22"/>
      <c r="K26" s="22"/>
      <c r="L26" s="22"/>
      <c r="M26" s="18"/>
      <c r="N26" s="30"/>
      <c r="O26" s="30"/>
      <c r="P26" s="30"/>
      <c r="Q26" s="22"/>
    </row>
    <row r="27" spans="1:17" ht="15.5" x14ac:dyDescent="0.35">
      <c r="A27" s="22"/>
      <c r="B27" s="246" t="s">
        <v>301</v>
      </c>
      <c r="C27" s="247">
        <v>1.87590517169573</v>
      </c>
      <c r="D27" s="247">
        <v>1.03950565197372</v>
      </c>
      <c r="E27" s="247">
        <v>1.4709506103671199</v>
      </c>
      <c r="F27" s="22"/>
      <c r="G27" s="22"/>
      <c r="H27" s="22"/>
      <c r="I27" s="22"/>
      <c r="J27" s="22"/>
      <c r="K27" s="22"/>
      <c r="L27" s="22"/>
      <c r="M27" s="22"/>
      <c r="N27" s="248"/>
      <c r="O27" s="249"/>
      <c r="P27" s="249"/>
      <c r="Q27" s="22"/>
    </row>
    <row r="28" spans="1:17" ht="15.5" x14ac:dyDescent="0.35">
      <c r="A28" s="22"/>
      <c r="B28" s="246" t="s">
        <v>302</v>
      </c>
      <c r="C28" s="247">
        <v>2.02496291972284</v>
      </c>
      <c r="D28" s="247">
        <v>1.2553346802063401</v>
      </c>
      <c r="E28" s="247">
        <v>1.65233710714798</v>
      </c>
      <c r="F28" s="22"/>
      <c r="G28" s="22"/>
      <c r="H28" s="22"/>
      <c r="I28" s="22"/>
      <c r="J28" s="22"/>
      <c r="K28" s="22"/>
      <c r="L28" s="22"/>
      <c r="M28" s="22"/>
      <c r="N28" s="250"/>
      <c r="O28" s="30"/>
      <c r="P28" s="250"/>
      <c r="Q28" s="22"/>
    </row>
    <row r="29" spans="1:17" ht="15.5" x14ac:dyDescent="0.35">
      <c r="A29" s="22"/>
      <c r="B29" s="246" t="s">
        <v>303</v>
      </c>
      <c r="C29" s="247">
        <v>2.2191216733065899</v>
      </c>
      <c r="D29" s="247">
        <v>1.5069866856376499</v>
      </c>
      <c r="E29" s="247">
        <v>1.8765356137432201</v>
      </c>
      <c r="F29" s="22"/>
      <c r="G29" s="22"/>
      <c r="H29" s="22"/>
      <c r="I29" s="22"/>
      <c r="J29" s="22"/>
      <c r="K29" s="22"/>
      <c r="L29" s="22"/>
      <c r="M29" s="22"/>
      <c r="N29" s="250"/>
      <c r="O29" s="250"/>
      <c r="P29" s="250"/>
      <c r="Q29" s="22"/>
    </row>
    <row r="30" spans="1:17" ht="15.5" x14ac:dyDescent="0.35">
      <c r="A30" s="22"/>
      <c r="B30" s="246" t="s">
        <v>304</v>
      </c>
      <c r="C30" s="247">
        <v>2.5271037084988102</v>
      </c>
      <c r="D30" s="247">
        <v>1.7929134235006901</v>
      </c>
      <c r="E30" s="247">
        <v>2.1780017890568502</v>
      </c>
      <c r="F30" s="22"/>
      <c r="G30" s="22"/>
      <c r="H30" s="22"/>
      <c r="I30" s="22"/>
      <c r="J30" s="22"/>
      <c r="K30" s="22"/>
      <c r="L30" s="22"/>
      <c r="M30" s="22"/>
      <c r="N30" s="30"/>
      <c r="O30" s="30"/>
      <c r="P30" s="30"/>
      <c r="Q30" s="22"/>
    </row>
    <row r="31" spans="1:17" ht="15.5" x14ac:dyDescent="0.35">
      <c r="A31" s="22"/>
      <c r="B31" s="246" t="s">
        <v>305</v>
      </c>
      <c r="C31" s="247">
        <v>3.00893856003279</v>
      </c>
      <c r="D31" s="247">
        <v>2.1617245231734099</v>
      </c>
      <c r="E31" s="247">
        <v>2.6276430887040099</v>
      </c>
      <c r="F31" s="22"/>
      <c r="G31" s="22"/>
      <c r="H31" s="22"/>
      <c r="I31" s="22"/>
      <c r="J31" s="22"/>
      <c r="K31" s="22"/>
      <c r="L31" s="22"/>
      <c r="M31" s="18"/>
      <c r="N31" s="30"/>
      <c r="O31" s="30"/>
      <c r="P31" s="30"/>
      <c r="Q31" s="22"/>
    </row>
    <row r="32" spans="1:17" ht="15.5" x14ac:dyDescent="0.35">
      <c r="A32" s="22"/>
      <c r="B32" s="246" t="s">
        <v>306</v>
      </c>
      <c r="C32" s="247">
        <v>3.5858146483575699</v>
      </c>
      <c r="D32" s="247">
        <v>2.5825950798818802</v>
      </c>
      <c r="E32" s="247">
        <v>3.16386258136317</v>
      </c>
      <c r="F32" s="22"/>
      <c r="G32" s="22"/>
      <c r="H32" s="22"/>
      <c r="I32" s="22"/>
      <c r="J32" s="22"/>
      <c r="K32" s="22"/>
      <c r="L32" s="22"/>
      <c r="M32" s="22"/>
      <c r="N32" s="248"/>
      <c r="O32" s="249"/>
      <c r="P32" s="249"/>
      <c r="Q32" s="22"/>
    </row>
    <row r="33" spans="1:17" ht="15.5" x14ac:dyDescent="0.35">
      <c r="A33" s="22"/>
      <c r="B33" s="246" t="s">
        <v>307</v>
      </c>
      <c r="C33" s="247">
        <v>4.1117516879748504</v>
      </c>
      <c r="D33" s="247">
        <v>3.0725517635231401</v>
      </c>
      <c r="E33" s="247">
        <v>3.7157074131787802</v>
      </c>
      <c r="F33" s="22"/>
      <c r="G33" s="22"/>
      <c r="H33" s="22"/>
      <c r="I33" s="22"/>
      <c r="J33" s="22"/>
      <c r="K33" s="22"/>
      <c r="L33" s="22"/>
      <c r="M33" s="22"/>
      <c r="N33" s="250"/>
      <c r="O33" s="30"/>
      <c r="P33" s="250"/>
      <c r="Q33" s="22"/>
    </row>
    <row r="34" spans="1:17" ht="15.5" x14ac:dyDescent="0.35">
      <c r="A34" s="22"/>
      <c r="B34" s="251" t="s">
        <v>308</v>
      </c>
      <c r="C34" s="252">
        <v>4.8631882131383604</v>
      </c>
      <c r="D34" s="252">
        <v>3.81041423877529</v>
      </c>
      <c r="E34" s="252">
        <v>4.5344986495866202</v>
      </c>
      <c r="F34" s="22"/>
      <c r="G34" s="22"/>
      <c r="H34" s="22"/>
      <c r="I34" s="22"/>
      <c r="J34" s="22"/>
      <c r="K34" s="22"/>
      <c r="L34" s="22"/>
      <c r="M34" s="22"/>
      <c r="N34" s="250"/>
      <c r="O34" s="250"/>
      <c r="P34" s="250"/>
      <c r="Q34" s="22"/>
    </row>
    <row r="35" spans="1:17" ht="15.5" x14ac:dyDescent="0.35">
      <c r="A35" s="22"/>
      <c r="B35" s="22"/>
      <c r="C35" s="22"/>
      <c r="D35" s="22"/>
      <c r="E35" s="22"/>
      <c r="F35" s="22"/>
      <c r="G35" s="22"/>
      <c r="H35" s="22"/>
      <c r="I35" s="22"/>
      <c r="J35" s="22"/>
      <c r="K35" s="22"/>
      <c r="L35" s="22"/>
      <c r="M35" s="22"/>
      <c r="N35" s="30"/>
      <c r="O35" s="30"/>
      <c r="P35" s="30"/>
      <c r="Q35" s="22"/>
    </row>
    <row r="36" spans="1:17" ht="15.5" x14ac:dyDescent="0.35">
      <c r="A36" s="22"/>
      <c r="B36" s="18" t="s">
        <v>319</v>
      </c>
      <c r="C36" s="22"/>
      <c r="D36" s="22"/>
      <c r="E36" s="22"/>
      <c r="F36" s="22"/>
      <c r="G36" s="22"/>
      <c r="H36" s="22"/>
      <c r="I36" s="22"/>
      <c r="J36" s="22"/>
      <c r="K36" s="22"/>
      <c r="L36" s="22"/>
      <c r="M36" s="22"/>
      <c r="N36" s="22"/>
      <c r="O36" s="22"/>
      <c r="P36" s="22"/>
      <c r="Q36" s="22"/>
    </row>
    <row r="37" spans="1:17" ht="15.5" x14ac:dyDescent="0.35">
      <c r="A37" s="22"/>
      <c r="B37" s="918" t="s">
        <v>320</v>
      </c>
      <c r="C37" s="22"/>
      <c r="D37" s="22"/>
      <c r="E37" s="22"/>
      <c r="F37" s="22"/>
      <c r="G37" s="22"/>
      <c r="H37" s="22"/>
      <c r="I37" s="22"/>
      <c r="J37" s="22"/>
      <c r="K37" s="22"/>
      <c r="L37" s="22"/>
      <c r="M37" s="22"/>
      <c r="N37" s="22"/>
      <c r="O37" s="22"/>
      <c r="P37" s="22"/>
      <c r="Q37" s="22"/>
    </row>
    <row r="38" spans="1:17" ht="15.5" x14ac:dyDescent="0.35">
      <c r="A38" s="22"/>
      <c r="B38" s="22"/>
      <c r="C38" s="22"/>
      <c r="D38" s="22"/>
      <c r="E38" s="22"/>
      <c r="F38" s="22"/>
      <c r="G38" s="22"/>
      <c r="H38" s="22"/>
      <c r="I38" s="22"/>
      <c r="J38" s="22"/>
      <c r="K38" s="22"/>
      <c r="L38" s="22"/>
      <c r="M38" s="22"/>
      <c r="N38" s="22"/>
      <c r="O38" s="22"/>
      <c r="P38" s="22"/>
      <c r="Q38" s="22"/>
    </row>
    <row r="39" spans="1:17" ht="16" thickBot="1" x14ac:dyDescent="0.4">
      <c r="A39" s="22"/>
      <c r="B39" s="253" t="s">
        <v>316</v>
      </c>
      <c r="C39" s="253" t="s">
        <v>317</v>
      </c>
      <c r="D39" s="253" t="s">
        <v>318</v>
      </c>
      <c r="E39" s="253" t="s">
        <v>261</v>
      </c>
      <c r="F39" s="22"/>
      <c r="G39" s="22"/>
      <c r="H39" s="22"/>
      <c r="I39" s="22"/>
      <c r="J39" s="22"/>
      <c r="K39" s="22"/>
      <c r="L39" s="22"/>
      <c r="M39" s="22"/>
      <c r="N39" s="22"/>
      <c r="O39" s="22"/>
      <c r="P39" s="22"/>
      <c r="Q39" s="22"/>
    </row>
    <row r="40" spans="1:17" ht="15.5" x14ac:dyDescent="0.35">
      <c r="A40" s="22"/>
      <c r="B40" s="254" t="s">
        <v>290</v>
      </c>
      <c r="C40" s="960">
        <v>1.46622862687297E-2</v>
      </c>
      <c r="D40" s="255">
        <v>1.5605349078382E-2</v>
      </c>
      <c r="E40" s="255">
        <v>3.0267635347111702E-2</v>
      </c>
      <c r="F40" s="30"/>
      <c r="G40" s="256"/>
      <c r="H40" s="22"/>
      <c r="I40" s="22"/>
      <c r="J40" s="22"/>
      <c r="K40" s="22"/>
      <c r="L40" s="22"/>
      <c r="M40" s="22"/>
      <c r="N40" s="22"/>
      <c r="O40" s="22"/>
      <c r="P40" s="22"/>
      <c r="Q40" s="22"/>
    </row>
    <row r="41" spans="1:17" ht="15.5" x14ac:dyDescent="0.35">
      <c r="A41" s="22"/>
      <c r="B41" s="257" t="s">
        <v>291</v>
      </c>
      <c r="C41" s="961">
        <v>1.28737689202203E-2</v>
      </c>
      <c r="D41" s="258">
        <v>9.4752593876296608E-3</v>
      </c>
      <c r="E41" s="258">
        <v>2.2349028307849999E-2</v>
      </c>
      <c r="F41" s="22"/>
      <c r="G41" s="259"/>
      <c r="H41" s="22"/>
      <c r="I41" s="22"/>
      <c r="J41" s="22"/>
      <c r="K41" s="22"/>
      <c r="L41" s="22"/>
      <c r="M41" s="22"/>
      <c r="N41" s="22"/>
      <c r="O41" s="22"/>
      <c r="P41" s="22"/>
      <c r="Q41" s="22"/>
    </row>
    <row r="42" spans="1:17" ht="15.5" x14ac:dyDescent="0.35">
      <c r="A42" s="22"/>
      <c r="B42" s="257" t="s">
        <v>292</v>
      </c>
      <c r="C42" s="961">
        <v>1.29271087559336E-2</v>
      </c>
      <c r="D42" s="258">
        <v>9.3990596223249307E-3</v>
      </c>
      <c r="E42" s="258">
        <v>2.2326168378258501E-2</v>
      </c>
      <c r="F42" s="22"/>
      <c r="G42" s="22"/>
      <c r="H42" s="22"/>
      <c r="I42" s="22"/>
      <c r="J42" s="22"/>
      <c r="K42" s="22"/>
      <c r="L42" s="22"/>
      <c r="M42" s="22"/>
      <c r="N42" s="22"/>
      <c r="O42" s="22"/>
      <c r="P42" s="22"/>
      <c r="Q42" s="22"/>
    </row>
    <row r="43" spans="1:17" ht="15.5" x14ac:dyDescent="0.35">
      <c r="A43" s="22"/>
      <c r="B43" s="257" t="s">
        <v>293</v>
      </c>
      <c r="C43" s="961">
        <v>2.51988995302466E-2</v>
      </c>
      <c r="D43" s="258">
        <v>1.53948925837308E-2</v>
      </c>
      <c r="E43" s="258">
        <v>4.0593792113977401E-2</v>
      </c>
      <c r="F43" s="22"/>
      <c r="G43" s="22"/>
      <c r="H43" s="22"/>
      <c r="I43" s="22"/>
      <c r="J43" s="22"/>
      <c r="K43" s="22"/>
      <c r="L43" s="22"/>
      <c r="M43" s="22"/>
      <c r="N43" s="22"/>
      <c r="O43" s="22"/>
      <c r="P43" s="22"/>
      <c r="Q43" s="22"/>
    </row>
    <row r="44" spans="1:17" ht="15.5" x14ac:dyDescent="0.35">
      <c r="A44" s="22"/>
      <c r="B44" s="257" t="s">
        <v>294</v>
      </c>
      <c r="C44" s="961">
        <v>3.3819995834412801E-2</v>
      </c>
      <c r="D44" s="258">
        <v>1.3162965172353E-2</v>
      </c>
      <c r="E44" s="258">
        <v>4.69829610067658E-2</v>
      </c>
      <c r="F44" s="22"/>
      <c r="G44" s="22"/>
      <c r="H44" s="22"/>
      <c r="I44" s="22"/>
      <c r="J44" s="22"/>
      <c r="K44" s="22"/>
      <c r="L44" s="22"/>
      <c r="M44" s="22"/>
      <c r="N44" s="22"/>
      <c r="O44" s="22"/>
      <c r="P44" s="22"/>
      <c r="Q44" s="22"/>
    </row>
    <row r="45" spans="1:17" ht="15.5" x14ac:dyDescent="0.35">
      <c r="A45" s="22"/>
      <c r="B45" s="257" t="s">
        <v>295</v>
      </c>
      <c r="C45" s="961">
        <v>3.6688009858072503E-2</v>
      </c>
      <c r="D45" s="258">
        <v>1.2734432206520201E-2</v>
      </c>
      <c r="E45" s="258">
        <v>4.9422442064592703E-2</v>
      </c>
      <c r="F45" s="22"/>
      <c r="G45" s="22"/>
      <c r="H45" s="22"/>
      <c r="I45" s="22"/>
      <c r="J45" s="22"/>
      <c r="K45" s="22"/>
      <c r="L45" s="22"/>
      <c r="M45" s="22"/>
      <c r="N45" s="22"/>
      <c r="O45" s="22"/>
      <c r="P45" s="22"/>
      <c r="Q45" s="22"/>
    </row>
    <row r="46" spans="1:17" ht="15.5" x14ac:dyDescent="0.35">
      <c r="A46" s="22"/>
      <c r="B46" s="257" t="s">
        <v>296</v>
      </c>
      <c r="C46" s="961">
        <v>3.81601167525547E-2</v>
      </c>
      <c r="D46" s="258">
        <v>1.3772926150816E-2</v>
      </c>
      <c r="E46" s="258">
        <v>5.1933042903370703E-2</v>
      </c>
      <c r="F46" s="22"/>
      <c r="G46" s="22"/>
      <c r="H46" s="22"/>
      <c r="I46" s="22"/>
      <c r="J46" s="22"/>
      <c r="K46" s="22"/>
      <c r="L46" s="22"/>
      <c r="M46" s="22"/>
      <c r="N46" s="22"/>
      <c r="O46" s="22"/>
      <c r="P46" s="22"/>
      <c r="Q46" s="22"/>
    </row>
    <row r="47" spans="1:17" ht="15.5" x14ac:dyDescent="0.35">
      <c r="A47" s="22"/>
      <c r="B47" s="257" t="s">
        <v>297</v>
      </c>
      <c r="C47" s="961">
        <v>3.7267490930413601E-2</v>
      </c>
      <c r="D47" s="258">
        <v>1.5152867614882E-2</v>
      </c>
      <c r="E47" s="258">
        <v>5.2420358545295698E-2</v>
      </c>
      <c r="F47" s="22"/>
      <c r="G47" s="22"/>
      <c r="H47" s="22"/>
      <c r="I47" s="22"/>
      <c r="J47" s="22"/>
      <c r="K47" s="22"/>
      <c r="L47" s="22"/>
      <c r="M47" s="22"/>
      <c r="N47" s="22"/>
      <c r="O47" s="22"/>
      <c r="P47" s="22"/>
      <c r="Q47" s="22"/>
    </row>
    <row r="48" spans="1:17" ht="15.5" x14ac:dyDescent="0.35">
      <c r="A48" s="22"/>
      <c r="B48" s="257" t="s">
        <v>298</v>
      </c>
      <c r="C48" s="960">
        <v>3.3462219793505901E-2</v>
      </c>
      <c r="D48" s="255">
        <v>1.49747053064791E-2</v>
      </c>
      <c r="E48" s="255">
        <v>4.8436925099984998E-2</v>
      </c>
      <c r="F48" s="30"/>
      <c r="G48" s="22"/>
      <c r="H48" s="22"/>
      <c r="I48" s="22"/>
      <c r="J48" s="22"/>
      <c r="K48" s="22"/>
      <c r="L48" s="22"/>
      <c r="M48" s="22"/>
      <c r="N48" s="22"/>
      <c r="O48" s="22"/>
      <c r="P48" s="22"/>
      <c r="Q48" s="22"/>
    </row>
    <row r="49" spans="1:17" ht="15.5" x14ac:dyDescent="0.35">
      <c r="A49" s="22"/>
      <c r="B49" s="257" t="s">
        <v>299</v>
      </c>
      <c r="C49" s="960">
        <v>3.8001185813490601E-2</v>
      </c>
      <c r="D49" s="255">
        <v>1.75941629528352E-2</v>
      </c>
      <c r="E49" s="255">
        <v>5.5595348766325797E-2</v>
      </c>
      <c r="F49" s="30"/>
      <c r="G49" s="22"/>
      <c r="H49" s="22"/>
      <c r="I49" s="22"/>
      <c r="J49" s="22"/>
      <c r="K49" s="22"/>
      <c r="L49" s="22"/>
      <c r="M49" s="22"/>
      <c r="N49" s="22"/>
      <c r="O49" s="22"/>
      <c r="P49" s="22"/>
      <c r="Q49" s="22"/>
    </row>
    <row r="50" spans="1:17" ht="15.5" x14ac:dyDescent="0.35">
      <c r="A50" s="22"/>
      <c r="B50" s="257" t="s">
        <v>300</v>
      </c>
      <c r="C50" s="961">
        <v>4.6845075717166798E-2</v>
      </c>
      <c r="D50" s="258">
        <v>2.2446999434670298E-2</v>
      </c>
      <c r="E50" s="258">
        <v>6.9292075151837093E-2</v>
      </c>
      <c r="F50" s="22"/>
      <c r="G50" s="22"/>
      <c r="H50" s="22"/>
      <c r="I50" s="22"/>
      <c r="J50" s="22"/>
      <c r="K50" s="22"/>
      <c r="L50" s="22"/>
      <c r="M50" s="22"/>
      <c r="N50" s="22"/>
      <c r="O50" s="22"/>
      <c r="P50" s="22"/>
      <c r="Q50" s="22"/>
    </row>
    <row r="51" spans="1:17" ht="15.5" x14ac:dyDescent="0.35">
      <c r="A51" s="22"/>
      <c r="B51" s="257" t="s">
        <v>301</v>
      </c>
      <c r="C51" s="961">
        <v>5.1319816220680298E-2</v>
      </c>
      <c r="D51" s="258">
        <v>2.6692052074193898E-2</v>
      </c>
      <c r="E51" s="258">
        <v>7.8011868294874206E-2</v>
      </c>
      <c r="F51" s="22"/>
      <c r="G51" s="22"/>
      <c r="H51" s="22"/>
      <c r="I51" s="22"/>
      <c r="J51" s="22"/>
      <c r="K51" s="22"/>
      <c r="L51" s="22"/>
      <c r="M51" s="22"/>
      <c r="N51" s="22"/>
      <c r="O51" s="22"/>
      <c r="P51" s="22"/>
      <c r="Q51" s="22"/>
    </row>
    <row r="52" spans="1:17" ht="15.5" x14ac:dyDescent="0.35">
      <c r="A52" s="22"/>
      <c r="B52" s="257" t="s">
        <v>302</v>
      </c>
      <c r="C52" s="961">
        <v>4.8909000788849001E-2</v>
      </c>
      <c r="D52" s="258">
        <v>2.8458435205162402E-2</v>
      </c>
      <c r="E52" s="258">
        <v>7.7367435994011399E-2</v>
      </c>
      <c r="F52" s="22"/>
      <c r="G52" s="22"/>
      <c r="H52" s="22"/>
      <c r="I52" s="22"/>
      <c r="J52" s="22"/>
      <c r="K52" s="22"/>
      <c r="L52" s="22"/>
      <c r="M52" s="22"/>
      <c r="N52" s="22"/>
      <c r="O52" s="22"/>
      <c r="P52" s="22"/>
      <c r="Q52" s="22"/>
    </row>
    <row r="53" spans="1:17" ht="15.5" x14ac:dyDescent="0.35">
      <c r="A53" s="22"/>
      <c r="B53" s="257" t="s">
        <v>303</v>
      </c>
      <c r="C53" s="961">
        <v>4.59466441986216E-2</v>
      </c>
      <c r="D53" s="258">
        <v>2.8925430909672801E-2</v>
      </c>
      <c r="E53" s="258">
        <v>7.4872075108294397E-2</v>
      </c>
      <c r="F53" s="22"/>
      <c r="G53" s="22"/>
      <c r="H53" s="22"/>
      <c r="I53" s="22"/>
      <c r="J53" s="22"/>
      <c r="K53" s="22"/>
      <c r="L53" s="22"/>
      <c r="M53" s="22"/>
      <c r="N53" s="22"/>
      <c r="O53" s="22"/>
      <c r="P53" s="22"/>
      <c r="Q53" s="22"/>
    </row>
    <row r="54" spans="1:17" ht="15.5" x14ac:dyDescent="0.35">
      <c r="A54" s="22"/>
      <c r="B54" s="257" t="s">
        <v>304</v>
      </c>
      <c r="C54" s="961">
        <v>5.0315067886733802E-2</v>
      </c>
      <c r="D54" s="258">
        <v>3.2361314612865302E-2</v>
      </c>
      <c r="E54" s="258">
        <v>8.2676382499598994E-2</v>
      </c>
      <c r="F54" s="22"/>
      <c r="G54" s="22"/>
      <c r="H54" s="22"/>
      <c r="I54" s="22"/>
      <c r="J54" s="22"/>
      <c r="K54" s="22"/>
      <c r="L54" s="22"/>
      <c r="M54" s="22"/>
      <c r="N54" s="22"/>
      <c r="O54" s="22"/>
      <c r="P54" s="22"/>
      <c r="Q54" s="22"/>
    </row>
    <row r="55" spans="1:17" ht="15.5" x14ac:dyDescent="0.35">
      <c r="A55" s="22"/>
      <c r="B55" s="257" t="s">
        <v>305</v>
      </c>
      <c r="C55" s="961">
        <v>4.3558325840356397E-2</v>
      </c>
      <c r="D55" s="258">
        <v>2.5610015406866801E-2</v>
      </c>
      <c r="E55" s="258">
        <v>6.9168341247223195E-2</v>
      </c>
      <c r="F55" s="22"/>
      <c r="G55" s="22"/>
      <c r="H55" s="22"/>
      <c r="I55" s="22"/>
      <c r="J55" s="22"/>
      <c r="K55" s="22"/>
      <c r="L55" s="22"/>
      <c r="M55" s="22"/>
      <c r="N55" s="22"/>
      <c r="O55" s="22"/>
      <c r="P55" s="22"/>
      <c r="Q55" s="22"/>
    </row>
    <row r="56" spans="1:17" ht="15.5" x14ac:dyDescent="0.35">
      <c r="A56" s="22"/>
      <c r="B56" s="257" t="s">
        <v>306</v>
      </c>
      <c r="C56" s="961">
        <v>3.9538243936494397E-2</v>
      </c>
      <c r="D56" s="258">
        <v>2.0671544903070299E-2</v>
      </c>
      <c r="E56" s="258">
        <v>6.0209788839564703E-2</v>
      </c>
      <c r="F56" s="22"/>
      <c r="G56" s="22"/>
      <c r="H56" s="22"/>
      <c r="I56" s="22"/>
      <c r="J56" s="22"/>
      <c r="K56" s="22"/>
      <c r="L56" s="22"/>
      <c r="M56" s="22"/>
      <c r="N56" s="22"/>
      <c r="O56" s="22"/>
      <c r="P56" s="22"/>
      <c r="Q56" s="22"/>
    </row>
    <row r="57" spans="1:17" ht="15.5" x14ac:dyDescent="0.35">
      <c r="A57" s="22"/>
      <c r="B57" s="257" t="s">
        <v>307</v>
      </c>
      <c r="C57" s="961">
        <v>2.8578177693498401E-2</v>
      </c>
      <c r="D57" s="258">
        <v>1.3150265211468899E-2</v>
      </c>
      <c r="E57" s="258">
        <v>4.17284429049673E-2</v>
      </c>
      <c r="F57" s="22"/>
      <c r="G57" s="22"/>
      <c r="H57" s="22"/>
      <c r="I57" s="22"/>
      <c r="J57" s="22"/>
      <c r="K57" s="22"/>
      <c r="L57" s="22"/>
      <c r="M57" s="22"/>
      <c r="N57" s="22"/>
      <c r="O57" s="22"/>
      <c r="P57" s="22"/>
      <c r="Q57" s="22"/>
    </row>
    <row r="58" spans="1:17" ht="15.5" x14ac:dyDescent="0.35">
      <c r="A58" s="22"/>
      <c r="B58" s="257" t="s">
        <v>308</v>
      </c>
      <c r="C58" s="961">
        <v>1.9433843000906399E-2</v>
      </c>
      <c r="D58" s="258">
        <v>6.9120444251888798E-3</v>
      </c>
      <c r="E58" s="258">
        <v>2.63458874260953E-2</v>
      </c>
      <c r="F58" s="22"/>
      <c r="G58" s="22"/>
      <c r="H58" s="22"/>
      <c r="I58" s="22"/>
      <c r="J58" s="22"/>
      <c r="K58" s="22"/>
      <c r="L58" s="22"/>
      <c r="M58" s="22"/>
      <c r="N58" s="22"/>
      <c r="O58" s="22"/>
      <c r="P58" s="22"/>
      <c r="Q58" s="22"/>
    </row>
    <row r="59" spans="1:17" ht="16" thickBot="1" x14ac:dyDescent="0.4">
      <c r="A59" s="22"/>
      <c r="B59" s="260" t="s">
        <v>321</v>
      </c>
      <c r="C59" s="261">
        <v>0.65750527774088696</v>
      </c>
      <c r="D59" s="262">
        <v>0.34249472225911298</v>
      </c>
      <c r="E59" s="262">
        <v>1</v>
      </c>
      <c r="F59" s="22"/>
      <c r="G59" s="22"/>
      <c r="H59" s="22"/>
      <c r="I59" s="22"/>
      <c r="J59" s="22"/>
      <c r="K59" s="22"/>
      <c r="L59" s="22"/>
      <c r="M59" s="22"/>
      <c r="N59" s="22"/>
      <c r="O59" s="22"/>
      <c r="P59" s="22"/>
      <c r="Q59" s="22"/>
    </row>
    <row r="60" spans="1:17" ht="15.5" x14ac:dyDescent="0.35">
      <c r="A60" s="22"/>
      <c r="B60" s="22"/>
      <c r="C60" s="22"/>
      <c r="D60" s="22"/>
      <c r="E60" s="22"/>
      <c r="F60" s="22"/>
      <c r="G60" s="22"/>
      <c r="H60" s="22"/>
      <c r="I60" s="22"/>
      <c r="J60" s="22"/>
      <c r="K60" s="194" t="s">
        <v>271</v>
      </c>
      <c r="L60" s="22"/>
      <c r="M60" s="22"/>
      <c r="N60" s="22"/>
      <c r="O60" s="22"/>
      <c r="P60" s="22"/>
      <c r="Q60" s="22"/>
    </row>
    <row r="61" spans="1:17" ht="15.5" x14ac:dyDescent="0.35">
      <c r="A61" s="22"/>
      <c r="B61" s="18" t="s">
        <v>262</v>
      </c>
      <c r="C61" s="22"/>
      <c r="D61" s="22"/>
      <c r="E61" s="22"/>
      <c r="F61" s="22"/>
      <c r="G61" s="22"/>
      <c r="H61" s="22"/>
      <c r="I61" s="22"/>
      <c r="J61" s="22"/>
      <c r="K61" s="22"/>
      <c r="L61" s="22"/>
      <c r="M61" s="22"/>
      <c r="N61" s="22"/>
      <c r="O61" s="22"/>
      <c r="P61" s="22"/>
      <c r="Q61" s="22"/>
    </row>
    <row r="62" spans="1:17" ht="15.5" x14ac:dyDescent="0.35">
      <c r="A62" s="22"/>
      <c r="B62" s="263" t="s">
        <v>311</v>
      </c>
      <c r="C62" s="263"/>
      <c r="D62" s="263"/>
      <c r="E62" s="263"/>
      <c r="F62" s="263"/>
      <c r="G62" s="263"/>
      <c r="H62" s="263"/>
      <c r="I62" s="263"/>
      <c r="J62" s="263"/>
      <c r="K62" s="22"/>
      <c r="L62" s="22"/>
      <c r="M62" s="22"/>
      <c r="N62" s="22"/>
      <c r="O62" s="22"/>
      <c r="P62" s="22"/>
      <c r="Q62" s="22"/>
    </row>
    <row r="63" spans="1:17" ht="15.5" x14ac:dyDescent="0.35">
      <c r="A63" s="22"/>
      <c r="B63" s="263" t="s">
        <v>312</v>
      </c>
      <c r="C63" s="263"/>
      <c r="D63" s="263"/>
      <c r="E63" s="263"/>
      <c r="F63" s="263"/>
      <c r="G63" s="263"/>
      <c r="H63" s="263"/>
      <c r="I63" s="263"/>
      <c r="J63" s="263"/>
      <c r="K63" s="22"/>
      <c r="L63" s="22"/>
      <c r="M63" s="22"/>
      <c r="N63" s="22"/>
      <c r="O63" s="22"/>
      <c r="P63" s="22"/>
      <c r="Q63" s="22"/>
    </row>
    <row r="64" spans="1:17" ht="15.5" x14ac:dyDescent="0.35">
      <c r="A64" s="22"/>
      <c r="B64" s="30"/>
      <c r="C64" s="30"/>
      <c r="D64" s="30"/>
      <c r="E64" s="30"/>
      <c r="F64" s="30"/>
      <c r="G64" s="22"/>
      <c r="H64" s="22"/>
      <c r="I64" s="22"/>
      <c r="J64" s="22"/>
      <c r="K64" s="22"/>
      <c r="L64" s="22"/>
      <c r="M64" s="22"/>
      <c r="N64" s="22"/>
      <c r="O64" s="22"/>
      <c r="P64" s="22"/>
      <c r="Q64" s="22"/>
    </row>
    <row r="65" spans="1:17" ht="15.5" x14ac:dyDescent="0.35">
      <c r="A65" s="22"/>
      <c r="B65" s="30"/>
      <c r="C65" s="30"/>
      <c r="D65" s="30"/>
      <c r="E65" s="30"/>
      <c r="F65" s="30"/>
      <c r="G65" s="22"/>
      <c r="H65" s="22"/>
      <c r="I65" s="22"/>
      <c r="J65" s="22"/>
      <c r="K65" s="22"/>
      <c r="L65" s="22"/>
      <c r="M65" s="22"/>
      <c r="N65" s="22"/>
      <c r="O65" s="22"/>
      <c r="P65" s="22"/>
      <c r="Q65" s="22"/>
    </row>
    <row r="66" spans="1:17" ht="15.5" x14ac:dyDescent="0.35">
      <c r="A66" s="22"/>
      <c r="B66" s="22"/>
      <c r="C66" s="22"/>
      <c r="D66" s="22"/>
      <c r="E66" s="22"/>
      <c r="F66" s="30"/>
      <c r="G66" s="22"/>
      <c r="H66" s="22"/>
      <c r="I66" s="22"/>
      <c r="J66" s="22"/>
      <c r="K66" s="22"/>
      <c r="L66" s="22"/>
      <c r="M66" s="22"/>
      <c r="N66" s="22"/>
      <c r="O66" s="22"/>
      <c r="P66" s="22"/>
      <c r="Q66" s="22"/>
    </row>
    <row r="67" spans="1:17" ht="15.5" x14ac:dyDescent="0.35">
      <c r="A67" s="22"/>
      <c r="B67" s="22"/>
      <c r="C67" s="22"/>
      <c r="D67" s="22"/>
      <c r="E67" s="22"/>
      <c r="F67" s="30"/>
      <c r="G67" s="22"/>
      <c r="H67" s="22"/>
      <c r="I67" s="22"/>
      <c r="J67" s="22"/>
      <c r="K67" s="22"/>
      <c r="L67" s="22"/>
      <c r="M67" s="22"/>
      <c r="N67" s="22"/>
      <c r="O67" s="22"/>
      <c r="P67" s="22"/>
      <c r="Q67" s="22"/>
    </row>
    <row r="68" spans="1:17" ht="15.5" x14ac:dyDescent="0.35">
      <c r="A68" s="22"/>
      <c r="B68" s="22"/>
      <c r="C68" s="22"/>
      <c r="D68" s="22"/>
      <c r="E68" s="22"/>
      <c r="F68" s="30"/>
      <c r="G68" s="22"/>
      <c r="H68" s="22"/>
      <c r="I68" s="22"/>
      <c r="J68" s="22"/>
      <c r="K68" s="22"/>
      <c r="L68" s="22"/>
      <c r="M68" s="22"/>
      <c r="N68" s="22"/>
      <c r="O68" s="22"/>
      <c r="P68" s="22"/>
      <c r="Q68" s="22"/>
    </row>
    <row r="69" spans="1:17" ht="15.5" x14ac:dyDescent="0.35">
      <c r="A69" s="22"/>
      <c r="B69" s="22"/>
      <c r="C69" s="22"/>
      <c r="D69" s="22"/>
      <c r="E69" s="22"/>
      <c r="F69" s="30"/>
      <c r="G69" s="22"/>
      <c r="H69" s="22"/>
      <c r="I69" s="22"/>
      <c r="J69" s="22"/>
      <c r="K69" s="22"/>
      <c r="L69" s="22"/>
      <c r="M69" s="22"/>
      <c r="N69" s="22"/>
      <c r="O69" s="22"/>
      <c r="P69" s="22"/>
      <c r="Q69" s="22"/>
    </row>
    <row r="70" spans="1:17" ht="15.5" x14ac:dyDescent="0.35">
      <c r="A70" s="22"/>
      <c r="B70" s="22"/>
      <c r="C70" s="22"/>
      <c r="D70" s="22"/>
      <c r="E70" s="22"/>
      <c r="F70" s="30"/>
      <c r="G70" s="22"/>
      <c r="H70" s="22"/>
      <c r="I70" s="22"/>
      <c r="J70" s="22"/>
      <c r="K70" s="22"/>
      <c r="L70" s="22"/>
      <c r="M70" s="22"/>
      <c r="N70" s="22"/>
      <c r="O70" s="22"/>
      <c r="P70" s="22"/>
      <c r="Q70" s="22"/>
    </row>
    <row r="71" spans="1:17" ht="15.5" x14ac:dyDescent="0.35">
      <c r="A71" s="22"/>
      <c r="B71" s="22"/>
      <c r="C71" s="22"/>
      <c r="D71" s="22"/>
      <c r="E71" s="22"/>
      <c r="F71" s="30"/>
      <c r="G71" s="36"/>
      <c r="H71" s="22"/>
      <c r="I71" s="22"/>
      <c r="J71" s="22"/>
      <c r="K71" s="22"/>
      <c r="L71" s="22"/>
      <c r="M71" s="22"/>
      <c r="N71" s="22"/>
      <c r="O71" s="22"/>
      <c r="P71" s="22"/>
      <c r="Q71" s="22"/>
    </row>
    <row r="72" spans="1:17" ht="15.5" x14ac:dyDescent="0.35">
      <c r="A72" s="22"/>
      <c r="B72" s="22"/>
      <c r="C72" s="22"/>
      <c r="D72" s="22"/>
      <c r="E72" s="22"/>
      <c r="F72" s="30"/>
      <c r="G72" s="22"/>
      <c r="H72" s="22"/>
      <c r="I72" s="22"/>
      <c r="J72" s="22"/>
      <c r="K72" s="22"/>
      <c r="L72" s="22"/>
      <c r="M72" s="22"/>
      <c r="N72" s="22"/>
      <c r="O72" s="22"/>
      <c r="P72" s="22"/>
      <c r="Q72" s="22"/>
    </row>
    <row r="73" spans="1:17" ht="15.5" x14ac:dyDescent="0.35">
      <c r="A73" s="22"/>
      <c r="B73" s="22"/>
      <c r="C73" s="22"/>
      <c r="D73" s="22"/>
      <c r="E73" s="22"/>
      <c r="F73" s="30"/>
      <c r="G73" s="22"/>
      <c r="H73" s="22"/>
      <c r="I73" s="22"/>
      <c r="J73" s="22"/>
      <c r="K73" s="22"/>
      <c r="L73" s="22"/>
      <c r="M73" s="22"/>
      <c r="N73" s="22"/>
      <c r="O73" s="22"/>
      <c r="P73" s="22"/>
      <c r="Q73" s="22"/>
    </row>
    <row r="74" spans="1:17" ht="15.5" x14ac:dyDescent="0.35">
      <c r="A74" s="22"/>
      <c r="B74" s="22"/>
      <c r="C74" s="22"/>
      <c r="D74" s="22"/>
      <c r="E74" s="22"/>
      <c r="F74" s="30"/>
      <c r="G74" s="22"/>
      <c r="H74" s="22"/>
      <c r="I74" s="22"/>
      <c r="J74" s="22"/>
      <c r="K74" s="22"/>
      <c r="L74" s="22"/>
      <c r="M74" s="22"/>
      <c r="N74" s="22"/>
      <c r="O74" s="22"/>
      <c r="P74" s="22"/>
      <c r="Q74" s="22"/>
    </row>
    <row r="75" spans="1:17" ht="15.5" x14ac:dyDescent="0.35">
      <c r="A75" s="22"/>
      <c r="B75" s="22"/>
      <c r="C75" s="22"/>
      <c r="D75" s="22"/>
      <c r="E75" s="22"/>
      <c r="F75" s="30"/>
      <c r="G75" s="22"/>
      <c r="H75" s="22"/>
      <c r="I75" s="22"/>
      <c r="J75" s="22"/>
      <c r="K75" s="22"/>
      <c r="L75" s="22"/>
      <c r="M75" s="22"/>
      <c r="N75" s="22"/>
      <c r="O75" s="22"/>
      <c r="P75" s="22"/>
      <c r="Q75" s="22"/>
    </row>
    <row r="76" spans="1:17" ht="15.5" x14ac:dyDescent="0.35">
      <c r="A76" s="22"/>
      <c r="B76" s="22"/>
      <c r="C76" s="22"/>
      <c r="D76" s="22"/>
      <c r="E76" s="22"/>
      <c r="F76" s="30"/>
      <c r="G76" s="22"/>
      <c r="H76" s="22"/>
      <c r="I76" s="22"/>
      <c r="J76" s="22"/>
      <c r="K76" s="22"/>
      <c r="L76" s="22"/>
      <c r="M76" s="22"/>
      <c r="N76" s="22"/>
      <c r="O76" s="22"/>
      <c r="P76" s="22"/>
      <c r="Q76" s="22"/>
    </row>
    <row r="77" spans="1:17" ht="15.5" x14ac:dyDescent="0.35">
      <c r="A77" s="22"/>
      <c r="B77" s="22"/>
      <c r="C77" s="22"/>
      <c r="D77" s="22"/>
      <c r="E77" s="22"/>
      <c r="F77" s="30"/>
      <c r="G77" s="22"/>
      <c r="H77" s="22"/>
      <c r="I77" s="22"/>
      <c r="J77" s="22"/>
      <c r="K77" s="22"/>
      <c r="L77" s="22"/>
      <c r="M77" s="22"/>
      <c r="N77" s="22"/>
      <c r="O77" s="22"/>
      <c r="P77" s="22"/>
      <c r="Q77" s="22"/>
    </row>
    <row r="78" spans="1:17" ht="15.5" x14ac:dyDescent="0.35">
      <c r="A78" s="22"/>
      <c r="B78" s="22"/>
      <c r="C78" s="22"/>
      <c r="D78" s="22"/>
      <c r="E78" s="22"/>
      <c r="F78" s="30"/>
      <c r="G78" s="22"/>
      <c r="H78" s="22"/>
      <c r="I78" s="22"/>
      <c r="J78" s="22"/>
      <c r="K78" s="22"/>
      <c r="L78" s="22"/>
      <c r="M78" s="22"/>
      <c r="N78" s="22"/>
      <c r="O78" s="22"/>
      <c r="P78" s="22"/>
      <c r="Q78" s="22"/>
    </row>
    <row r="79" spans="1:17" ht="15.5" x14ac:dyDescent="0.35">
      <c r="A79" s="22"/>
      <c r="B79" s="22"/>
      <c r="C79" s="22"/>
      <c r="D79" s="22"/>
      <c r="E79" s="22"/>
      <c r="F79" s="30"/>
      <c r="G79" s="22"/>
      <c r="H79" s="22"/>
      <c r="I79" s="22"/>
      <c r="J79" s="22"/>
      <c r="K79" s="22"/>
      <c r="L79" s="22"/>
      <c r="M79" s="22"/>
      <c r="N79" s="22"/>
      <c r="O79" s="22"/>
      <c r="P79" s="22"/>
      <c r="Q79" s="22"/>
    </row>
    <row r="80" spans="1:17" ht="15.5" x14ac:dyDescent="0.35">
      <c r="A80" s="22"/>
      <c r="B80" s="22"/>
      <c r="C80" s="22"/>
      <c r="D80" s="22"/>
      <c r="E80" s="22"/>
      <c r="F80" s="30"/>
      <c r="G80" s="22"/>
      <c r="H80" s="22"/>
      <c r="I80" s="22"/>
      <c r="J80" s="22"/>
      <c r="K80" s="22"/>
      <c r="L80" s="22"/>
      <c r="M80" s="22"/>
      <c r="N80" s="22"/>
      <c r="O80" s="22"/>
      <c r="P80" s="22"/>
      <c r="Q80" s="22"/>
    </row>
    <row r="81" spans="1:17" ht="15.5" x14ac:dyDescent="0.35">
      <c r="A81" s="22"/>
      <c r="B81" s="22"/>
      <c r="C81" s="22"/>
      <c r="D81" s="22"/>
      <c r="E81" s="22"/>
      <c r="F81" s="30"/>
      <c r="G81" s="22"/>
      <c r="H81" s="22"/>
      <c r="I81" s="22"/>
      <c r="J81" s="22"/>
      <c r="K81" s="22"/>
      <c r="L81" s="22"/>
      <c r="M81" s="22"/>
      <c r="N81" s="22"/>
      <c r="O81" s="22"/>
      <c r="P81" s="22"/>
      <c r="Q81" s="22"/>
    </row>
    <row r="82" spans="1:17" ht="15.5" x14ac:dyDescent="0.35">
      <c r="A82" s="22"/>
      <c r="B82" s="22"/>
      <c r="C82" s="22"/>
      <c r="D82" s="22"/>
      <c r="E82" s="22"/>
      <c r="F82" s="30"/>
      <c r="G82" s="22"/>
      <c r="H82" s="22"/>
      <c r="I82" s="22"/>
      <c r="J82" s="22"/>
      <c r="K82" s="22"/>
      <c r="L82" s="22"/>
      <c r="M82" s="22"/>
      <c r="N82" s="22"/>
      <c r="O82" s="22"/>
      <c r="P82" s="22"/>
      <c r="Q82" s="22"/>
    </row>
    <row r="83" spans="1:17" ht="15.5" x14ac:dyDescent="0.35">
      <c r="A83" s="22"/>
      <c r="B83" s="22"/>
      <c r="C83" s="22"/>
      <c r="D83" s="22"/>
      <c r="E83" s="22"/>
      <c r="F83" s="30"/>
      <c r="G83" s="22"/>
      <c r="H83" s="22"/>
      <c r="I83" s="22"/>
      <c r="J83" s="22"/>
      <c r="K83" s="22"/>
      <c r="L83" s="22"/>
      <c r="M83" s="22"/>
      <c r="N83" s="22"/>
      <c r="O83" s="22"/>
      <c r="P83" s="22"/>
      <c r="Q83" s="22"/>
    </row>
    <row r="84" spans="1:17" ht="15.5" x14ac:dyDescent="0.35">
      <c r="A84" s="22"/>
      <c r="B84" s="22"/>
      <c r="C84" s="22"/>
      <c r="D84" s="22"/>
      <c r="E84" s="22"/>
      <c r="F84" s="30"/>
      <c r="G84" s="22"/>
      <c r="H84" s="22"/>
      <c r="I84" s="22"/>
      <c r="J84" s="22"/>
      <c r="K84" s="22"/>
      <c r="L84" s="22"/>
      <c r="M84" s="22"/>
      <c r="N84" s="22"/>
      <c r="O84" s="22"/>
      <c r="P84" s="22"/>
      <c r="Q84" s="22"/>
    </row>
    <row r="85" spans="1:17" ht="15.5" x14ac:dyDescent="0.35">
      <c r="A85" s="22"/>
      <c r="B85" s="22"/>
      <c r="C85" s="22"/>
      <c r="D85" s="22"/>
      <c r="E85" s="22"/>
      <c r="F85" s="30"/>
      <c r="G85" s="22"/>
      <c r="H85" s="22"/>
      <c r="I85" s="22"/>
      <c r="J85" s="22"/>
      <c r="K85" s="22"/>
      <c r="L85" s="22"/>
      <c r="M85" s="22"/>
      <c r="N85" s="22"/>
      <c r="O85" s="22"/>
      <c r="P85" s="22"/>
      <c r="Q85" s="22"/>
    </row>
    <row r="86" spans="1:17" ht="15.5" x14ac:dyDescent="0.35">
      <c r="A86" s="22"/>
      <c r="B86" s="30"/>
      <c r="C86" s="30"/>
      <c r="D86" s="30"/>
      <c r="E86" s="30"/>
      <c r="F86" s="30"/>
      <c r="G86" s="22"/>
      <c r="H86" s="22"/>
      <c r="I86" s="22"/>
      <c r="J86" s="22"/>
      <c r="K86" s="22"/>
      <c r="L86" s="22"/>
      <c r="M86" s="22"/>
      <c r="N86" s="22"/>
      <c r="O86" s="22"/>
      <c r="P86" s="22"/>
      <c r="Q86" s="22"/>
    </row>
  </sheetData>
  <hyperlinks>
    <hyperlink ref="B8" location="Contents!A1" display="Contents!A1"/>
    <hyperlink ref="D8" location="'Tab 9 - PC ATC Code'!A1" display="Tab 9 - PC ATC Code"/>
  </hyperlinks>
  <pageMargins left="0.74803149606299213" right="0.74803149606299213" top="0.98425196850393704" bottom="0.98425196850393704" header="0.51181102362204722" footer="0.51181102362204722"/>
  <pageSetup paperSize="9" scale="40" fitToHeight="3" orientation="landscape" r:id="rId1"/>
  <headerFooter alignWithMargins="0"/>
  <ignoredErrors>
    <ignoredError sqref="B18 B42" twoDigitTextYear="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1F497D"/>
  </sheetPr>
  <dimension ref="A1:AE39"/>
  <sheetViews>
    <sheetView showGridLines="0" zoomScale="80" zoomScaleNormal="80" workbookViewId="0">
      <selection activeCell="D8" sqref="D8"/>
    </sheetView>
  </sheetViews>
  <sheetFormatPr defaultColWidth="9.1796875" defaultRowHeight="12.5" x14ac:dyDescent="0.25"/>
  <cols>
    <col min="1" max="1" width="1.453125" style="15" customWidth="1"/>
    <col min="2" max="2" width="12.26953125" style="15" customWidth="1"/>
    <col min="3" max="3" width="17.453125" style="15" customWidth="1"/>
    <col min="4" max="4" width="36" style="15" bestFit="1" customWidth="1"/>
    <col min="5" max="9" width="10.54296875" style="15" customWidth="1"/>
    <col min="10" max="10" width="8.54296875" style="15" customWidth="1"/>
    <col min="11" max="11" width="12.453125" style="29" customWidth="1"/>
    <col min="12" max="12" width="17.1796875" style="29" customWidth="1"/>
    <col min="13" max="13" width="36" style="15" bestFit="1" customWidth="1"/>
    <col min="14" max="18" width="10.54296875" style="15" customWidth="1"/>
    <col min="19" max="27" width="9.1796875" style="15" customWidth="1"/>
    <col min="28" max="16384" width="9.1796875" style="15"/>
  </cols>
  <sheetData>
    <row r="1" spans="1:31" ht="5.15" customHeight="1" x14ac:dyDescent="0.35">
      <c r="A1" s="30"/>
      <c r="B1" s="37"/>
      <c r="C1" s="37"/>
      <c r="D1" s="22"/>
      <c r="E1" s="22"/>
      <c r="F1" s="22"/>
      <c r="G1" s="22"/>
      <c r="H1" s="30"/>
      <c r="I1" s="30"/>
      <c r="J1" s="30"/>
      <c r="K1" s="30"/>
      <c r="L1" s="30"/>
      <c r="M1" s="30"/>
      <c r="N1" s="30"/>
      <c r="O1" s="30"/>
      <c r="P1" s="30"/>
      <c r="Q1" s="30"/>
      <c r="R1" s="30"/>
      <c r="S1" s="30"/>
      <c r="T1" s="30"/>
      <c r="U1" s="30"/>
      <c r="V1" s="30"/>
      <c r="W1" s="30"/>
      <c r="X1" s="30"/>
      <c r="Y1" s="30"/>
      <c r="Z1" s="30"/>
      <c r="AA1" s="30"/>
      <c r="AB1" s="30"/>
      <c r="AC1" s="30"/>
      <c r="AD1" s="30"/>
      <c r="AE1" s="30"/>
    </row>
    <row r="2" spans="1:31" ht="15.5" x14ac:dyDescent="0.35">
      <c r="A2" s="30"/>
      <c r="B2" s="37"/>
      <c r="C2" s="37"/>
      <c r="D2" s="22"/>
      <c r="E2" s="22"/>
      <c r="F2" s="22"/>
      <c r="G2" s="22"/>
      <c r="H2" s="30"/>
      <c r="I2" s="30"/>
      <c r="J2" s="30"/>
      <c r="K2" s="30"/>
      <c r="L2" s="30"/>
      <c r="M2" s="30"/>
      <c r="N2" s="30"/>
      <c r="O2" s="30"/>
      <c r="P2" s="30"/>
      <c r="Q2" s="30"/>
      <c r="R2" s="30"/>
      <c r="S2" s="30"/>
      <c r="T2" s="30"/>
      <c r="U2" s="30"/>
      <c r="V2" s="30"/>
      <c r="W2" s="30"/>
      <c r="X2" s="30"/>
      <c r="Y2" s="30"/>
      <c r="Z2" s="30"/>
      <c r="AA2" s="30"/>
      <c r="AB2" s="30"/>
      <c r="AC2" s="30"/>
      <c r="AD2" s="30"/>
      <c r="AE2" s="30"/>
    </row>
    <row r="3" spans="1:31" ht="15.5" x14ac:dyDescent="0.35">
      <c r="A3" s="30"/>
      <c r="B3" s="37"/>
      <c r="C3" s="37"/>
      <c r="D3" s="22"/>
      <c r="E3" s="22"/>
      <c r="F3" s="22"/>
      <c r="G3" s="22"/>
      <c r="H3" s="30"/>
      <c r="I3" s="30"/>
      <c r="J3" s="30"/>
      <c r="K3" s="30"/>
      <c r="L3" s="30"/>
      <c r="M3" s="30"/>
      <c r="N3" s="30"/>
      <c r="O3" s="30"/>
      <c r="P3" s="30"/>
      <c r="Q3" s="30"/>
      <c r="R3" s="30"/>
      <c r="S3" s="30"/>
      <c r="T3" s="30"/>
      <c r="U3" s="30"/>
      <c r="V3" s="30"/>
      <c r="W3" s="30"/>
      <c r="X3" s="30"/>
      <c r="Y3" s="30"/>
      <c r="Z3" s="30"/>
      <c r="AA3" s="30"/>
      <c r="AB3" s="30"/>
      <c r="AC3" s="30"/>
      <c r="AD3" s="30"/>
      <c r="AE3" s="30"/>
    </row>
    <row r="4" spans="1:31" ht="15.75" customHeight="1" x14ac:dyDescent="0.35">
      <c r="A4" s="30"/>
      <c r="B4" s="37"/>
      <c r="C4" s="37"/>
      <c r="D4" s="22"/>
      <c r="E4" s="22"/>
      <c r="F4" s="22"/>
      <c r="G4" s="22"/>
      <c r="H4" s="30"/>
      <c r="I4" s="30"/>
      <c r="J4" s="30"/>
      <c r="K4" s="30"/>
      <c r="L4" s="30"/>
      <c r="M4" s="30"/>
      <c r="N4" s="30"/>
      <c r="O4" s="30"/>
      <c r="P4" s="30"/>
      <c r="Q4" s="30"/>
      <c r="R4" s="30"/>
      <c r="S4" s="30"/>
      <c r="T4" s="30"/>
      <c r="U4" s="30"/>
      <c r="V4" s="30"/>
      <c r="W4" s="30"/>
      <c r="X4" s="30"/>
      <c r="Y4" s="30"/>
      <c r="Z4" s="30"/>
      <c r="AA4" s="30"/>
      <c r="AB4" s="30"/>
      <c r="AC4" s="30"/>
      <c r="AD4" s="30"/>
      <c r="AE4" s="30"/>
    </row>
    <row r="5" spans="1:31" ht="15.75" customHeight="1" x14ac:dyDescent="0.35">
      <c r="A5" s="30"/>
      <c r="B5" s="37"/>
      <c r="C5" s="37"/>
      <c r="D5" s="22"/>
      <c r="E5" s="22"/>
      <c r="F5" s="22"/>
      <c r="G5" s="22"/>
      <c r="H5" s="30"/>
      <c r="I5" s="30"/>
      <c r="J5" s="30"/>
      <c r="K5" s="30"/>
      <c r="L5" s="30"/>
      <c r="M5" s="30"/>
      <c r="N5" s="30"/>
      <c r="O5" s="30"/>
      <c r="P5" s="30"/>
      <c r="Q5" s="30"/>
      <c r="R5" s="30"/>
      <c r="S5" s="30"/>
      <c r="T5" s="30"/>
      <c r="U5" s="30"/>
      <c r="V5" s="30"/>
      <c r="W5" s="30"/>
      <c r="X5" s="30"/>
      <c r="Y5" s="30"/>
      <c r="Z5" s="30"/>
      <c r="AA5" s="30"/>
      <c r="AB5" s="30"/>
      <c r="AC5" s="30"/>
      <c r="AD5" s="30"/>
      <c r="AE5" s="30"/>
    </row>
    <row r="6" spans="1:31" ht="18" x14ac:dyDescent="0.4">
      <c r="A6" s="30"/>
      <c r="B6" s="19"/>
      <c r="C6" s="20"/>
      <c r="D6" s="19"/>
      <c r="E6" s="19"/>
      <c r="F6" s="19"/>
      <c r="G6" s="19"/>
      <c r="H6" s="30"/>
      <c r="I6" s="30"/>
      <c r="J6" s="30"/>
      <c r="K6" s="30"/>
      <c r="L6" s="30"/>
      <c r="M6" s="30"/>
      <c r="N6" s="30"/>
      <c r="O6" s="30"/>
      <c r="P6" s="30"/>
      <c r="Q6" s="30"/>
      <c r="R6" s="30"/>
      <c r="S6" s="30"/>
      <c r="T6" s="30"/>
      <c r="U6" s="30"/>
      <c r="V6" s="30"/>
      <c r="W6" s="30"/>
      <c r="X6" s="30"/>
      <c r="Y6" s="30"/>
      <c r="Z6" s="30"/>
      <c r="AA6" s="30"/>
      <c r="AB6" s="30"/>
      <c r="AC6" s="30"/>
      <c r="AD6" s="30"/>
      <c r="AE6" s="30"/>
    </row>
    <row r="7" spans="1:31" ht="18" x14ac:dyDescent="0.4">
      <c r="A7" s="30"/>
      <c r="B7" s="19"/>
      <c r="C7" s="20"/>
      <c r="D7" s="19"/>
      <c r="E7" s="19"/>
      <c r="F7" s="19"/>
      <c r="G7" s="19"/>
      <c r="H7" s="30"/>
      <c r="I7" s="30"/>
      <c r="J7" s="30"/>
      <c r="K7" s="30"/>
      <c r="L7" s="30"/>
      <c r="M7" s="30"/>
      <c r="N7" s="30"/>
      <c r="O7" s="30"/>
      <c r="P7" s="30"/>
      <c r="Q7" s="30"/>
      <c r="R7" s="30"/>
      <c r="S7" s="30"/>
      <c r="T7" s="30"/>
      <c r="U7" s="30"/>
      <c r="V7" s="30"/>
      <c r="W7" s="30"/>
      <c r="X7" s="30"/>
      <c r="Y7" s="30"/>
      <c r="Z7" s="30"/>
      <c r="AA7" s="30"/>
      <c r="AB7" s="30"/>
      <c r="AC7" s="30"/>
      <c r="AD7" s="30"/>
      <c r="AE7" s="30"/>
    </row>
    <row r="8" spans="1:31" ht="18" x14ac:dyDescent="0.4">
      <c r="A8" s="30"/>
      <c r="B8" s="171" t="s">
        <v>131</v>
      </c>
      <c r="C8" s="20"/>
      <c r="D8" s="151" t="s">
        <v>78</v>
      </c>
      <c r="E8" s="19"/>
      <c r="F8" s="19"/>
      <c r="G8" s="19"/>
      <c r="H8" s="30"/>
      <c r="I8" s="30"/>
      <c r="J8" s="30"/>
      <c r="K8" s="30"/>
      <c r="L8" s="30"/>
      <c r="M8" s="30"/>
      <c r="N8" s="30"/>
      <c r="O8" s="30"/>
      <c r="P8" s="30"/>
      <c r="Q8" s="30"/>
      <c r="R8" s="30"/>
      <c r="S8" s="30"/>
      <c r="T8" s="30"/>
      <c r="U8" s="30"/>
      <c r="V8" s="30"/>
      <c r="W8" s="30"/>
      <c r="X8" s="30"/>
      <c r="Y8" s="30"/>
      <c r="Z8" s="30"/>
      <c r="AA8" s="30"/>
      <c r="AB8" s="30"/>
      <c r="AC8" s="30"/>
      <c r="AD8" s="30"/>
      <c r="AE8" s="30"/>
    </row>
    <row r="9" spans="1:31" ht="18" x14ac:dyDescent="0.4">
      <c r="A9" s="30"/>
      <c r="B9" s="19"/>
      <c r="C9" s="20"/>
      <c r="D9" s="19"/>
      <c r="E9" s="19"/>
      <c r="F9" s="19"/>
      <c r="G9" s="19"/>
      <c r="H9" s="30"/>
      <c r="I9" s="30"/>
      <c r="J9" s="30"/>
      <c r="K9" s="30"/>
      <c r="L9" s="30"/>
      <c r="M9" s="30"/>
      <c r="N9" s="30"/>
      <c r="O9" s="30"/>
      <c r="P9" s="30"/>
      <c r="Q9" s="30"/>
      <c r="R9" s="30"/>
      <c r="S9" s="30"/>
      <c r="T9" s="30"/>
      <c r="U9" s="30"/>
      <c r="V9" s="30"/>
      <c r="W9" s="30"/>
      <c r="X9" s="30"/>
      <c r="Y9" s="30"/>
      <c r="Z9" s="30"/>
      <c r="AA9" s="30"/>
      <c r="AB9" s="30"/>
      <c r="AC9" s="30"/>
      <c r="AD9" s="30"/>
      <c r="AE9" s="30"/>
    </row>
    <row r="10" spans="1:31" ht="18" x14ac:dyDescent="0.4">
      <c r="A10" s="30"/>
      <c r="B10" s="20" t="s">
        <v>322</v>
      </c>
      <c r="C10" s="20"/>
      <c r="D10" s="19"/>
      <c r="E10" s="19"/>
      <c r="F10" s="19"/>
      <c r="G10" s="19"/>
      <c r="H10" s="30"/>
      <c r="I10" s="30"/>
      <c r="J10" s="30"/>
      <c r="K10" s="30"/>
      <c r="L10" s="30"/>
      <c r="M10" s="30"/>
      <c r="N10" s="30"/>
      <c r="O10" s="30"/>
      <c r="P10" s="30"/>
      <c r="Q10" s="30"/>
      <c r="R10" s="30"/>
      <c r="S10" s="30"/>
      <c r="T10" s="30"/>
      <c r="U10" s="30"/>
      <c r="V10" s="30"/>
      <c r="W10" s="30"/>
      <c r="X10" s="30"/>
      <c r="Y10" s="30"/>
      <c r="Z10" s="30"/>
      <c r="AA10" s="30"/>
      <c r="AB10" s="30"/>
      <c r="AC10" s="30"/>
      <c r="AD10" s="30"/>
      <c r="AE10" s="30"/>
    </row>
    <row r="11" spans="1:31" ht="15.5" x14ac:dyDescent="0.35">
      <c r="A11" s="30"/>
      <c r="B11" s="24"/>
      <c r="C11" s="194"/>
      <c r="D11" s="194"/>
      <c r="E11" s="194"/>
      <c r="F11" s="194"/>
      <c r="G11" s="174"/>
      <c r="H11" s="22"/>
      <c r="I11" s="22"/>
      <c r="J11" s="30"/>
      <c r="K11" s="30"/>
      <c r="L11" s="30"/>
      <c r="M11" s="30"/>
      <c r="N11" s="30"/>
      <c r="O11" s="30"/>
      <c r="P11" s="30"/>
      <c r="Q11" s="30"/>
      <c r="R11" s="30"/>
      <c r="S11" s="30"/>
      <c r="T11" s="30"/>
      <c r="U11" s="30"/>
      <c r="V11" s="30"/>
      <c r="W11" s="30"/>
      <c r="X11" s="30"/>
      <c r="Y11" s="30"/>
      <c r="Z11" s="30"/>
      <c r="AA11" s="30"/>
      <c r="AB11" s="30"/>
      <c r="AC11" s="30"/>
      <c r="AD11" s="30"/>
      <c r="AE11" s="30"/>
    </row>
    <row r="12" spans="1:31" s="31" customFormat="1" ht="18" x14ac:dyDescent="0.4">
      <c r="A12" s="33"/>
      <c r="B12" s="32" t="s">
        <v>323</v>
      </c>
      <c r="C12" s="264"/>
      <c r="K12" s="32" t="s">
        <v>324</v>
      </c>
    </row>
    <row r="13" spans="1:31" ht="15.75" customHeight="1" x14ac:dyDescent="0.35">
      <c r="A13" s="30"/>
      <c r="B13" s="920" t="s">
        <v>325</v>
      </c>
      <c r="C13" s="184"/>
      <c r="D13" s="265"/>
      <c r="E13" s="30"/>
      <c r="F13" s="30"/>
      <c r="G13" s="30"/>
      <c r="H13" s="266"/>
      <c r="I13" s="267"/>
      <c r="J13" s="266"/>
      <c r="K13" s="920" t="s">
        <v>326</v>
      </c>
      <c r="L13" s="30"/>
      <c r="M13" s="30"/>
      <c r="N13" s="30"/>
      <c r="O13" s="30"/>
      <c r="P13" s="30"/>
      <c r="Q13" s="30"/>
      <c r="R13" s="30"/>
      <c r="S13" s="30"/>
      <c r="T13" s="30"/>
      <c r="U13" s="30"/>
      <c r="V13" s="30"/>
      <c r="W13" s="30"/>
      <c r="X13" s="30"/>
      <c r="Y13" s="30"/>
      <c r="Z13" s="30"/>
      <c r="AA13" s="30"/>
      <c r="AB13" s="30"/>
      <c r="AC13" s="30"/>
      <c r="AD13" s="30"/>
      <c r="AE13" s="30"/>
    </row>
    <row r="14" spans="1:31" ht="15.75" customHeight="1" x14ac:dyDescent="0.35">
      <c r="A14" s="30"/>
      <c r="B14" s="268"/>
      <c r="C14" s="250"/>
      <c r="D14" s="30"/>
      <c r="E14" s="30"/>
      <c r="F14" s="30"/>
      <c r="G14" s="30"/>
      <c r="H14" s="266"/>
      <c r="I14" s="267"/>
      <c r="J14" s="266"/>
      <c r="K14" s="269"/>
      <c r="L14" s="269"/>
      <c r="M14" s="30"/>
      <c r="N14" s="30"/>
      <c r="O14" s="30"/>
      <c r="P14" s="30"/>
      <c r="Q14" s="30"/>
      <c r="R14" s="30"/>
      <c r="S14" s="30"/>
      <c r="T14" s="30"/>
      <c r="U14" s="30"/>
      <c r="V14" s="30"/>
      <c r="W14" s="30"/>
      <c r="X14" s="30"/>
      <c r="Y14" s="30"/>
      <c r="Z14" s="30"/>
      <c r="AA14" s="30"/>
      <c r="AB14" s="30"/>
      <c r="AC14" s="30"/>
      <c r="AD14" s="30"/>
      <c r="AE14" s="30"/>
    </row>
    <row r="15" spans="1:31" ht="16" thickBot="1" x14ac:dyDescent="0.4">
      <c r="A15" s="30"/>
      <c r="B15" s="270" t="s">
        <v>223</v>
      </c>
      <c r="C15" s="270" t="s">
        <v>224</v>
      </c>
      <c r="D15" s="271" t="s">
        <v>225</v>
      </c>
      <c r="E15" s="272">
        <v>2016</v>
      </c>
      <c r="F15" s="273">
        <v>2017</v>
      </c>
      <c r="G15" s="273">
        <v>2018</v>
      </c>
      <c r="H15" s="273">
        <v>2019</v>
      </c>
      <c r="I15" s="273">
        <v>2020</v>
      </c>
      <c r="J15" s="266"/>
      <c r="K15" s="270" t="s">
        <v>223</v>
      </c>
      <c r="L15" s="270" t="s">
        <v>224</v>
      </c>
      <c r="M15" s="271" t="s">
        <v>225</v>
      </c>
      <c r="N15" s="272">
        <v>2016</v>
      </c>
      <c r="O15" s="273">
        <v>2017</v>
      </c>
      <c r="P15" s="273">
        <v>2018</v>
      </c>
      <c r="Q15" s="273">
        <v>2019</v>
      </c>
      <c r="R15" s="273">
        <v>2020</v>
      </c>
      <c r="S15" s="274"/>
      <c r="T15" s="30"/>
      <c r="U15" s="30"/>
      <c r="V15" s="30"/>
      <c r="W15" s="30"/>
      <c r="X15" s="30"/>
      <c r="Y15" s="30"/>
      <c r="Z15" s="30"/>
      <c r="AA15" s="30"/>
      <c r="AB15" s="30"/>
      <c r="AC15" s="30"/>
      <c r="AD15" s="30"/>
      <c r="AE15" s="30"/>
    </row>
    <row r="16" spans="1:31" ht="15.75" customHeight="1" x14ac:dyDescent="0.35">
      <c r="A16" s="30"/>
      <c r="B16" s="275" t="s">
        <v>226</v>
      </c>
      <c r="C16" s="275"/>
      <c r="D16" s="275" t="s">
        <v>227</v>
      </c>
      <c r="E16" s="962">
        <v>0.28201167957336498</v>
      </c>
      <c r="F16" s="276">
        <v>0.287604567960841</v>
      </c>
      <c r="G16" s="276">
        <v>0.28354131542216199</v>
      </c>
      <c r="H16" s="276">
        <v>0.29523778718718102</v>
      </c>
      <c r="I16" s="276">
        <v>0.26583559770383802</v>
      </c>
      <c r="J16" s="266"/>
      <c r="K16" s="275" t="s">
        <v>226</v>
      </c>
      <c r="L16" s="275"/>
      <c r="M16" s="275" t="s">
        <v>227</v>
      </c>
      <c r="N16" s="962">
        <v>6.2808992446465099</v>
      </c>
      <c r="O16" s="276">
        <v>6.2298991137606503</v>
      </c>
      <c r="P16" s="276">
        <v>6.0933134230755996</v>
      </c>
      <c r="Q16" s="276">
        <v>6.1445855019132596</v>
      </c>
      <c r="R16" s="276">
        <v>5.5974865237464</v>
      </c>
      <c r="S16" s="30"/>
      <c r="T16" s="277"/>
      <c r="U16" s="277"/>
      <c r="V16" s="277"/>
      <c r="W16" s="277"/>
      <c r="X16" s="277"/>
      <c r="Y16" s="30"/>
      <c r="Z16" s="278"/>
      <c r="AA16" s="278"/>
      <c r="AB16" s="278"/>
      <c r="AC16" s="278"/>
      <c r="AD16" s="278"/>
      <c r="AE16" s="278"/>
    </row>
    <row r="17" spans="1:31" ht="15.75" customHeight="1" x14ac:dyDescent="0.35">
      <c r="A17" s="30"/>
      <c r="B17" s="275" t="s">
        <v>228</v>
      </c>
      <c r="C17" s="275"/>
      <c r="D17" s="275" t="s">
        <v>229</v>
      </c>
      <c r="E17" s="962">
        <v>0.52128429809270405</v>
      </c>
      <c r="F17" s="276">
        <v>0.50004646342621295</v>
      </c>
      <c r="G17" s="276">
        <v>0.45052651094648499</v>
      </c>
      <c r="H17" s="276">
        <v>0.44271150283247401</v>
      </c>
      <c r="I17" s="276">
        <v>0.28915761418325697</v>
      </c>
      <c r="J17" s="266"/>
      <c r="K17" s="275" t="s">
        <v>228</v>
      </c>
      <c r="L17" s="275"/>
      <c r="M17" s="275" t="s">
        <v>229</v>
      </c>
      <c r="N17" s="962">
        <v>3.13302777303422</v>
      </c>
      <c r="O17" s="276">
        <v>3.0472181286148001</v>
      </c>
      <c r="P17" s="276">
        <v>2.7655111924247699</v>
      </c>
      <c r="Q17" s="276">
        <v>2.70071701775576</v>
      </c>
      <c r="R17" s="276">
        <v>1.8188535962002601</v>
      </c>
      <c r="S17" s="30"/>
      <c r="T17" s="277"/>
      <c r="U17" s="277"/>
      <c r="V17" s="277"/>
      <c r="W17" s="277"/>
      <c r="X17" s="277"/>
      <c r="Y17" s="30"/>
      <c r="Z17" s="278"/>
      <c r="AA17" s="278"/>
      <c r="AB17" s="278"/>
      <c r="AC17" s="278"/>
      <c r="AD17" s="278"/>
      <c r="AE17" s="278"/>
    </row>
    <row r="18" spans="1:31" ht="15.75" customHeight="1" x14ac:dyDescent="0.35">
      <c r="A18" s="30"/>
      <c r="B18" s="275" t="s">
        <v>230</v>
      </c>
      <c r="C18" s="275"/>
      <c r="D18" s="275" t="s">
        <v>231</v>
      </c>
      <c r="E18" s="962">
        <v>0.118612610093158</v>
      </c>
      <c r="F18" s="276">
        <v>0.115295961924232</v>
      </c>
      <c r="G18" s="276">
        <v>0.118242345420301</v>
      </c>
      <c r="H18" s="276">
        <v>0.113375201750961</v>
      </c>
      <c r="I18" s="276">
        <v>8.5600703004564696E-2</v>
      </c>
      <c r="J18" s="266"/>
      <c r="K18" s="275" t="s">
        <v>230</v>
      </c>
      <c r="L18" s="275"/>
      <c r="M18" s="275" t="s">
        <v>231</v>
      </c>
      <c r="N18" s="962">
        <v>0.89283785897675305</v>
      </c>
      <c r="O18" s="276">
        <v>0.88425944327051298</v>
      </c>
      <c r="P18" s="276">
        <v>0.90409446406333704</v>
      </c>
      <c r="Q18" s="276">
        <v>0.85631680787039999</v>
      </c>
      <c r="R18" s="276">
        <v>0.68363344156991002</v>
      </c>
      <c r="S18" s="30"/>
      <c r="T18" s="277"/>
      <c r="U18" s="277"/>
      <c r="V18" s="277"/>
      <c r="W18" s="277"/>
      <c r="X18" s="277"/>
      <c r="Y18" s="30"/>
      <c r="Z18" s="278"/>
      <c r="AA18" s="278"/>
      <c r="AB18" s="278"/>
      <c r="AC18" s="278"/>
      <c r="AD18" s="278"/>
      <c r="AE18" s="278"/>
    </row>
    <row r="19" spans="1:31" ht="15.75" customHeight="1" x14ac:dyDescent="0.35">
      <c r="A19" s="30"/>
      <c r="B19" s="275" t="s">
        <v>232</v>
      </c>
      <c r="C19" s="275"/>
      <c r="D19" s="275" t="s">
        <v>233</v>
      </c>
      <c r="E19" s="962">
        <v>0.22311080994976901</v>
      </c>
      <c r="F19" s="276">
        <v>0.21978463191875799</v>
      </c>
      <c r="G19" s="276">
        <v>0.21807878607883999</v>
      </c>
      <c r="H19" s="276">
        <v>0.21365780980886401</v>
      </c>
      <c r="I19" s="276">
        <v>0.207135416354254</v>
      </c>
      <c r="J19" s="266"/>
      <c r="K19" s="275" t="s">
        <v>232</v>
      </c>
      <c r="L19" s="275"/>
      <c r="M19" s="275" t="s">
        <v>233</v>
      </c>
      <c r="N19" s="962">
        <v>1.5688296077761099</v>
      </c>
      <c r="O19" s="276">
        <v>1.5677514151143499</v>
      </c>
      <c r="P19" s="276">
        <v>1.5655481316122399</v>
      </c>
      <c r="Q19" s="276">
        <v>1.5392760321738399</v>
      </c>
      <c r="R19" s="276">
        <v>1.5171897524988101</v>
      </c>
      <c r="S19" s="30"/>
      <c r="T19" s="277"/>
      <c r="U19" s="277"/>
      <c r="V19" s="277"/>
      <c r="W19" s="277"/>
      <c r="X19" s="277"/>
      <c r="Y19" s="30"/>
      <c r="Z19" s="278"/>
      <c r="AA19" s="278"/>
      <c r="AB19" s="278"/>
      <c r="AC19" s="278"/>
      <c r="AD19" s="278"/>
      <c r="AE19" s="278"/>
    </row>
    <row r="20" spans="1:31" ht="15.75" customHeight="1" x14ac:dyDescent="0.35">
      <c r="A20" s="30"/>
      <c r="B20" s="275" t="s">
        <v>234</v>
      </c>
      <c r="C20" s="275" t="s">
        <v>236</v>
      </c>
      <c r="D20" s="275" t="s">
        <v>237</v>
      </c>
      <c r="E20" s="962">
        <v>6.50567139448857E-2</v>
      </c>
      <c r="F20" s="276">
        <v>6.6837133570229496E-2</v>
      </c>
      <c r="G20" s="276">
        <v>6.4007045168122501E-2</v>
      </c>
      <c r="H20" s="276">
        <v>6.0970726458919301E-2</v>
      </c>
      <c r="I20" s="276">
        <v>6.0669133980753402E-2</v>
      </c>
      <c r="J20" s="266"/>
      <c r="K20" s="275" t="s">
        <v>234</v>
      </c>
      <c r="L20" s="275" t="s">
        <v>236</v>
      </c>
      <c r="M20" s="275" t="s">
        <v>237</v>
      </c>
      <c r="N20" s="962">
        <v>0.42614211883248199</v>
      </c>
      <c r="O20" s="276">
        <v>0.444428733858168</v>
      </c>
      <c r="P20" s="276">
        <v>0.42808003298895902</v>
      </c>
      <c r="Q20" s="276">
        <v>0.40959695776558702</v>
      </c>
      <c r="R20" s="276">
        <v>0.41829261798553302</v>
      </c>
      <c r="S20" s="30"/>
      <c r="T20" s="277"/>
      <c r="U20" s="277"/>
      <c r="V20" s="277"/>
      <c r="W20" s="277"/>
      <c r="X20" s="277"/>
      <c r="Y20" s="30"/>
      <c r="Z20" s="278"/>
      <c r="AA20" s="278"/>
      <c r="AB20" s="278"/>
      <c r="AC20" s="278"/>
      <c r="AD20" s="278"/>
      <c r="AE20" s="278"/>
    </row>
    <row r="21" spans="1:31" ht="15.75" customHeight="1" x14ac:dyDescent="0.35">
      <c r="A21" s="30"/>
      <c r="B21" s="275" t="s">
        <v>234</v>
      </c>
      <c r="C21" s="275" t="s">
        <v>238</v>
      </c>
      <c r="D21" s="275" t="s">
        <v>239</v>
      </c>
      <c r="E21" s="962">
        <v>2.4922651313100201E-4</v>
      </c>
      <c r="F21" s="276">
        <v>2.3181209382379901E-4</v>
      </c>
      <c r="G21" s="276">
        <v>1.6726228666186501E-4</v>
      </c>
      <c r="H21" s="276">
        <v>1.15841471698198E-4</v>
      </c>
      <c r="I21" s="276">
        <v>3.6989716858713301E-5</v>
      </c>
      <c r="J21" s="266"/>
      <c r="K21" s="275" t="s">
        <v>234</v>
      </c>
      <c r="L21" s="275" t="s">
        <v>238</v>
      </c>
      <c r="M21" s="275" t="s">
        <v>239</v>
      </c>
      <c r="N21" s="962">
        <v>2.3181098903898799E-3</v>
      </c>
      <c r="O21" s="276">
        <v>2.0960308113120302E-3</v>
      </c>
      <c r="P21" s="276">
        <v>1.6912635431442201E-3</v>
      </c>
      <c r="Q21" s="276">
        <v>1.1298304577317801E-3</v>
      </c>
      <c r="R21" s="276">
        <v>3.9588994259595801E-4</v>
      </c>
      <c r="S21" s="30"/>
      <c r="T21" s="277"/>
      <c r="U21" s="277"/>
      <c r="V21" s="277"/>
      <c r="W21" s="277"/>
      <c r="X21" s="277"/>
      <c r="Y21" s="30"/>
      <c r="Z21" s="278"/>
      <c r="AA21" s="278"/>
      <c r="AB21" s="278"/>
      <c r="AC21" s="278"/>
      <c r="AD21" s="278"/>
      <c r="AE21" s="278"/>
    </row>
    <row r="22" spans="1:31" ht="15.75" customHeight="1" x14ac:dyDescent="0.35">
      <c r="A22" s="30"/>
      <c r="B22" s="275" t="s">
        <v>234</v>
      </c>
      <c r="C22" s="275"/>
      <c r="D22" s="275" t="s">
        <v>235</v>
      </c>
      <c r="E22" s="962">
        <v>4.54977407338543E-6</v>
      </c>
      <c r="F22" s="276">
        <v>2.5251862072309198E-6</v>
      </c>
      <c r="G22" s="276">
        <v>6.5494268873621999E-6</v>
      </c>
      <c r="H22" s="276">
        <v>5.0147823245973298E-6</v>
      </c>
      <c r="I22" s="276">
        <v>4.9986103863126103E-6</v>
      </c>
      <c r="J22" s="266"/>
      <c r="K22" s="275" t="s">
        <v>234</v>
      </c>
      <c r="L22" s="275"/>
      <c r="M22" s="275" t="s">
        <v>235</v>
      </c>
      <c r="N22" s="962">
        <v>7.1496449724628199E-6</v>
      </c>
      <c r="O22" s="276">
        <v>3.0843345816892E-6</v>
      </c>
      <c r="P22" s="276">
        <v>7.4490734378240399E-6</v>
      </c>
      <c r="Q22" s="276">
        <v>8.0594715931028496E-6</v>
      </c>
      <c r="R22" s="276">
        <v>2.0887050542806198E-6</v>
      </c>
      <c r="S22" s="30"/>
      <c r="T22" s="277"/>
      <c r="U22" s="277"/>
      <c r="V22" s="277"/>
      <c r="W22" s="277"/>
      <c r="X22" s="277"/>
      <c r="Y22" s="30"/>
      <c r="Z22" s="278"/>
      <c r="AA22" s="278"/>
      <c r="AB22" s="278"/>
      <c r="AC22" s="278"/>
      <c r="AD22" s="278"/>
      <c r="AE22" s="278"/>
    </row>
    <row r="23" spans="1:31" ht="15.75" customHeight="1" x14ac:dyDescent="0.35">
      <c r="A23" s="30"/>
      <c r="B23" s="275" t="s">
        <v>240</v>
      </c>
      <c r="C23" s="275"/>
      <c r="D23" s="275" t="s">
        <v>241</v>
      </c>
      <c r="E23" s="962">
        <v>3.6514970121633697E-2</v>
      </c>
      <c r="F23" s="276">
        <v>3.6510657295868998E-2</v>
      </c>
      <c r="G23" s="276">
        <v>3.4480717353689003E-2</v>
      </c>
      <c r="H23" s="276">
        <v>3.33282433292739E-2</v>
      </c>
      <c r="I23" s="276">
        <v>3.3067807149612397E-2</v>
      </c>
      <c r="J23" s="266"/>
      <c r="K23" s="275" t="s">
        <v>240</v>
      </c>
      <c r="L23" s="275"/>
      <c r="M23" s="275" t="s">
        <v>241</v>
      </c>
      <c r="N23" s="962">
        <v>0.167938970965128</v>
      </c>
      <c r="O23" s="276">
        <v>0.164921588338757</v>
      </c>
      <c r="P23" s="276">
        <v>0.15611992932664601</v>
      </c>
      <c r="Q23" s="276">
        <v>0.14932774335547599</v>
      </c>
      <c r="R23" s="276">
        <v>0.14674921830064599</v>
      </c>
      <c r="S23" s="30"/>
      <c r="T23" s="277"/>
      <c r="U23" s="277"/>
      <c r="V23" s="277"/>
      <c r="W23" s="277"/>
      <c r="X23" s="277"/>
      <c r="Y23" s="30"/>
      <c r="Z23" s="278"/>
      <c r="AA23" s="278"/>
      <c r="AB23" s="278"/>
      <c r="AC23" s="278"/>
      <c r="AD23" s="278"/>
      <c r="AE23" s="278"/>
    </row>
    <row r="24" spans="1:31" ht="15.75" customHeight="1" x14ac:dyDescent="0.35">
      <c r="A24" s="30"/>
      <c r="B24" s="275" t="s">
        <v>242</v>
      </c>
      <c r="C24" s="275"/>
      <c r="D24" s="275" t="s">
        <v>243</v>
      </c>
      <c r="E24" s="962">
        <v>5.5608349785821901E-6</v>
      </c>
      <c r="F24" s="276">
        <v>2.02014896578474E-6</v>
      </c>
      <c r="G24" s="276">
        <v>1.00760413651726E-6</v>
      </c>
      <c r="H24" s="276">
        <v>3.0088693947584001E-6</v>
      </c>
      <c r="I24" s="276">
        <v>3.49902727041882E-6</v>
      </c>
      <c r="J24" s="266"/>
      <c r="K24" s="275" t="s">
        <v>327</v>
      </c>
      <c r="L24" s="275"/>
      <c r="M24" s="275" t="s">
        <v>243</v>
      </c>
      <c r="N24" s="962">
        <v>7.21223445707024E-5</v>
      </c>
      <c r="O24" s="276">
        <v>3.6362681384125299E-5</v>
      </c>
      <c r="P24" s="276">
        <v>7.05322895562083E-6</v>
      </c>
      <c r="Q24" s="276">
        <v>4.5634519153835702E-5</v>
      </c>
      <c r="R24" s="276">
        <v>4.7486798669969799E-5</v>
      </c>
      <c r="S24" s="30"/>
      <c r="T24" s="277"/>
      <c r="U24" s="277"/>
      <c r="V24" s="277"/>
      <c r="W24" s="277"/>
      <c r="X24" s="277"/>
      <c r="Y24" s="30"/>
      <c r="Z24" s="278"/>
      <c r="AA24" s="278"/>
      <c r="AB24" s="278"/>
      <c r="AC24" s="278"/>
      <c r="AD24" s="278"/>
      <c r="AE24" s="278"/>
    </row>
    <row r="25" spans="1:31" ht="15.75" customHeight="1" x14ac:dyDescent="0.35">
      <c r="A25" s="30"/>
      <c r="B25" s="275" t="s">
        <v>244</v>
      </c>
      <c r="C25" s="275"/>
      <c r="D25" s="275" t="s">
        <v>245</v>
      </c>
      <c r="E25" s="962">
        <v>0.25115713392947497</v>
      </c>
      <c r="F25" s="276">
        <v>0.24394813873575</v>
      </c>
      <c r="G25" s="276">
        <v>0.24136199866341301</v>
      </c>
      <c r="H25" s="276">
        <v>0.24017296987194001</v>
      </c>
      <c r="I25" s="276">
        <v>0.235440047666749</v>
      </c>
      <c r="J25" s="266"/>
      <c r="K25" s="275" t="s">
        <v>328</v>
      </c>
      <c r="L25" s="275"/>
      <c r="M25" s="275" t="s">
        <v>245</v>
      </c>
      <c r="N25" s="962">
        <v>1.4205222421097901</v>
      </c>
      <c r="O25" s="276">
        <v>1.3690227159017401</v>
      </c>
      <c r="P25" s="276">
        <v>1.3368972123707901</v>
      </c>
      <c r="Q25" s="276">
        <v>1.312587596755</v>
      </c>
      <c r="R25" s="276">
        <v>1.30292951892707</v>
      </c>
      <c r="S25" s="30"/>
      <c r="T25" s="277"/>
      <c r="U25" s="277"/>
      <c r="V25" s="277"/>
      <c r="W25" s="277"/>
      <c r="X25" s="277"/>
      <c r="Y25" s="30"/>
      <c r="Z25" s="278"/>
      <c r="AA25" s="278"/>
      <c r="AB25" s="278"/>
      <c r="AC25" s="278"/>
      <c r="AD25" s="278"/>
      <c r="AE25" s="278"/>
    </row>
    <row r="26" spans="1:31" ht="15.75" customHeight="1" x14ac:dyDescent="0.35">
      <c r="A26" s="30"/>
      <c r="B26" s="275" t="s">
        <v>246</v>
      </c>
      <c r="C26" s="275"/>
      <c r="D26" s="275" t="s">
        <v>247</v>
      </c>
      <c r="E26" s="962">
        <v>0.21940678832358099</v>
      </c>
      <c r="F26" s="276">
        <v>0.20714253969087701</v>
      </c>
      <c r="G26" s="276">
        <v>0.185069674566535</v>
      </c>
      <c r="H26" s="276">
        <v>0.174833866530064</v>
      </c>
      <c r="I26" s="276">
        <v>0.13614365206472601</v>
      </c>
      <c r="J26" s="266"/>
      <c r="K26" s="275" t="s">
        <v>246</v>
      </c>
      <c r="L26" s="275"/>
      <c r="M26" s="275" t="s">
        <v>247</v>
      </c>
      <c r="N26" s="962">
        <v>3.2317744096979899</v>
      </c>
      <c r="O26" s="276">
        <v>3.11053412149445</v>
      </c>
      <c r="P26" s="276">
        <v>2.8269197885811401</v>
      </c>
      <c r="Q26" s="276">
        <v>2.6939569950655402</v>
      </c>
      <c r="R26" s="276">
        <v>2.24667182856499</v>
      </c>
      <c r="S26" s="30"/>
      <c r="T26" s="277"/>
      <c r="U26" s="277"/>
      <c r="V26" s="277"/>
      <c r="W26" s="277"/>
      <c r="X26" s="277"/>
      <c r="Y26" s="30"/>
      <c r="Z26" s="278"/>
      <c r="AA26" s="278"/>
      <c r="AB26" s="278"/>
      <c r="AC26" s="278"/>
      <c r="AD26" s="278"/>
      <c r="AE26" s="278"/>
    </row>
    <row r="27" spans="1:31" ht="15.75" customHeight="1" x14ac:dyDescent="0.35">
      <c r="A27" s="30"/>
      <c r="B27" s="275" t="s">
        <v>248</v>
      </c>
      <c r="C27" s="275"/>
      <c r="D27" s="275" t="s">
        <v>249</v>
      </c>
      <c r="E27" s="962">
        <v>2.8203543950463699E-3</v>
      </c>
      <c r="F27" s="276">
        <v>3.0751717631658198E-3</v>
      </c>
      <c r="G27" s="276">
        <v>3.2087153727392201E-3</v>
      </c>
      <c r="H27" s="276">
        <v>3.1899030366763599E-3</v>
      </c>
      <c r="I27" s="276">
        <v>3.0871417745866698E-3</v>
      </c>
      <c r="J27" s="266"/>
      <c r="K27" s="275" t="s">
        <v>248</v>
      </c>
      <c r="L27" s="275"/>
      <c r="M27" s="275" t="s">
        <v>249</v>
      </c>
      <c r="N27" s="962">
        <v>3.2815055930372698E-2</v>
      </c>
      <c r="O27" s="276">
        <v>3.5532431724015302E-2</v>
      </c>
      <c r="P27" s="276">
        <v>3.8578202550094899E-2</v>
      </c>
      <c r="Q27" s="276">
        <v>3.8834056423154698E-2</v>
      </c>
      <c r="R27" s="276">
        <v>3.8545169859445699E-2</v>
      </c>
      <c r="S27" s="30"/>
      <c r="T27" s="277"/>
      <c r="U27" s="277"/>
      <c r="V27" s="277"/>
      <c r="W27" s="277"/>
      <c r="X27" s="277"/>
      <c r="Y27" s="30"/>
      <c r="Z27" s="278"/>
      <c r="AA27" s="278"/>
      <c r="AB27" s="278"/>
      <c r="AC27" s="278"/>
      <c r="AD27" s="278"/>
      <c r="AE27" s="278"/>
    </row>
    <row r="28" spans="1:31" ht="15.75" customHeight="1" x14ac:dyDescent="0.35">
      <c r="A28" s="30"/>
      <c r="B28" s="275" t="s">
        <v>250</v>
      </c>
      <c r="C28" s="275"/>
      <c r="D28" s="275" t="s">
        <v>251</v>
      </c>
      <c r="E28" s="962">
        <v>5.1968530527113604E-4</v>
      </c>
      <c r="F28" s="276">
        <v>4.8180552833966003E-4</v>
      </c>
      <c r="G28" s="276">
        <v>3.8238576980830099E-4</v>
      </c>
      <c r="H28" s="276">
        <v>3.67082066160525E-4</v>
      </c>
      <c r="I28" s="276">
        <v>4.0888632960037099E-4</v>
      </c>
      <c r="J28" s="266"/>
      <c r="K28" s="275" t="s">
        <v>329</v>
      </c>
      <c r="L28" s="275"/>
      <c r="M28" s="275" t="s">
        <v>251</v>
      </c>
      <c r="N28" s="962">
        <v>1.6681662384992201E-2</v>
      </c>
      <c r="O28" s="276">
        <v>1.5684941607594101E-2</v>
      </c>
      <c r="P28" s="276">
        <v>1.36520704291781E-2</v>
      </c>
      <c r="Q28" s="276">
        <v>1.2613147070945E-2</v>
      </c>
      <c r="R28" s="276">
        <v>1.34334738276093E-2</v>
      </c>
      <c r="S28" s="30"/>
      <c r="T28" s="277"/>
      <c r="U28" s="277"/>
      <c r="V28" s="277"/>
      <c r="W28" s="277"/>
      <c r="X28" s="277"/>
      <c r="Y28" s="30"/>
      <c r="Z28" s="278"/>
      <c r="AA28" s="278"/>
      <c r="AB28" s="278"/>
      <c r="AC28" s="278"/>
      <c r="AD28" s="278"/>
      <c r="AE28" s="278"/>
    </row>
    <row r="29" spans="1:31" ht="15.75" customHeight="1" x14ac:dyDescent="0.35">
      <c r="A29" s="30"/>
      <c r="B29" s="275" t="s">
        <v>252</v>
      </c>
      <c r="C29" s="275"/>
      <c r="D29" s="275" t="s">
        <v>253</v>
      </c>
      <c r="E29" s="962">
        <v>5.3082719644640397E-2</v>
      </c>
      <c r="F29" s="276">
        <v>5.2553670307648501E-2</v>
      </c>
      <c r="G29" s="276">
        <v>5.06104443710573E-2</v>
      </c>
      <c r="H29" s="276">
        <v>4.24857373322211E-2</v>
      </c>
      <c r="I29" s="276">
        <v>3.6573832474572097E-2</v>
      </c>
      <c r="J29" s="266"/>
      <c r="K29" s="275" t="s">
        <v>252</v>
      </c>
      <c r="L29" s="275"/>
      <c r="M29" s="275" t="s">
        <v>253</v>
      </c>
      <c r="N29" s="962">
        <v>0.50745536090274002</v>
      </c>
      <c r="O29" s="276">
        <v>0.506156113576815</v>
      </c>
      <c r="P29" s="276">
        <v>0.50378774768484103</v>
      </c>
      <c r="Q29" s="276">
        <v>0.42724878510629699</v>
      </c>
      <c r="R29" s="276">
        <v>0.36952849607809002</v>
      </c>
      <c r="S29" s="30"/>
      <c r="T29" s="277"/>
      <c r="U29" s="277"/>
      <c r="V29" s="277"/>
      <c r="W29" s="277"/>
      <c r="X29" s="277"/>
      <c r="Y29" s="30"/>
      <c r="Z29" s="278"/>
      <c r="AA29" s="278"/>
      <c r="AB29" s="278"/>
      <c r="AC29" s="278"/>
      <c r="AD29" s="278"/>
      <c r="AE29" s="278"/>
    </row>
    <row r="30" spans="1:31" ht="15.75" customHeight="1" x14ac:dyDescent="0.35">
      <c r="A30" s="30"/>
      <c r="B30" s="275" t="s">
        <v>254</v>
      </c>
      <c r="C30" s="275"/>
      <c r="D30" s="275" t="s">
        <v>255</v>
      </c>
      <c r="E30" s="962">
        <v>1.3649322220156299E-5</v>
      </c>
      <c r="F30" s="276">
        <v>7.57555862169276E-6</v>
      </c>
      <c r="G30" s="276">
        <v>1.0076041365172601E-5</v>
      </c>
      <c r="H30" s="276">
        <v>8.5251299518154596E-6</v>
      </c>
      <c r="I30" s="276">
        <v>9.99722077262521E-7</v>
      </c>
      <c r="J30" s="266"/>
      <c r="K30" s="275" t="s">
        <v>254</v>
      </c>
      <c r="L30" s="275"/>
      <c r="M30" s="275" t="s">
        <v>255</v>
      </c>
      <c r="N30" s="962">
        <v>8.9984420562511802E-5</v>
      </c>
      <c r="O30" s="276">
        <v>6.06044689735421E-5</v>
      </c>
      <c r="P30" s="276">
        <v>6.2975258532328899E-5</v>
      </c>
      <c r="Q30" s="276">
        <v>1.2624714502173801E-4</v>
      </c>
      <c r="R30" s="276">
        <v>9.99722077262521E-7</v>
      </c>
      <c r="S30" s="30"/>
      <c r="T30" s="277"/>
      <c r="U30" s="277"/>
      <c r="V30" s="277"/>
      <c r="W30" s="277"/>
      <c r="X30" s="277"/>
      <c r="Y30" s="30"/>
      <c r="Z30" s="278"/>
      <c r="AA30" s="278"/>
      <c r="AB30" s="278"/>
      <c r="AC30" s="278"/>
      <c r="AD30" s="278"/>
      <c r="AE30" s="278"/>
    </row>
    <row r="31" spans="1:31" ht="15.75" customHeight="1" x14ac:dyDescent="0.35">
      <c r="A31" s="30"/>
      <c r="B31" s="275" t="s">
        <v>256</v>
      </c>
      <c r="C31" s="275"/>
      <c r="D31" s="275" t="s">
        <v>257</v>
      </c>
      <c r="E31" s="962">
        <v>4.1957510974307798E-2</v>
      </c>
      <c r="F31" s="276">
        <v>4.1627189588960299E-2</v>
      </c>
      <c r="G31" s="276">
        <v>4.00547834369024E-2</v>
      </c>
      <c r="H31" s="276">
        <v>3.9426720114216697E-2</v>
      </c>
      <c r="I31" s="276">
        <v>3.6598325665464997E-2</v>
      </c>
      <c r="J31" s="266"/>
      <c r="K31" s="275" t="s">
        <v>256</v>
      </c>
      <c r="L31" s="275"/>
      <c r="M31" s="275" t="s">
        <v>257</v>
      </c>
      <c r="N31" s="962">
        <v>0.155886790903809</v>
      </c>
      <c r="O31" s="276">
        <v>0.153294645797181</v>
      </c>
      <c r="P31" s="276">
        <v>0.144475863220761</v>
      </c>
      <c r="Q31" s="276">
        <v>0.14073550307920199</v>
      </c>
      <c r="R31" s="276">
        <v>0.13054395877945901</v>
      </c>
      <c r="S31" s="30"/>
      <c r="T31" s="277"/>
      <c r="U31" s="277"/>
      <c r="V31" s="277"/>
      <c r="W31" s="277"/>
      <c r="X31" s="277"/>
      <c r="Y31" s="30"/>
      <c r="Z31" s="278"/>
      <c r="AA31" s="278"/>
      <c r="AB31" s="278"/>
      <c r="AC31" s="278"/>
      <c r="AD31" s="278"/>
      <c r="AE31" s="278"/>
    </row>
    <row r="32" spans="1:31" ht="15.75" customHeight="1" x14ac:dyDescent="0.35">
      <c r="A32" s="30"/>
      <c r="B32" s="275" t="s">
        <v>258</v>
      </c>
      <c r="C32" s="275"/>
      <c r="D32" s="275" t="s">
        <v>259</v>
      </c>
      <c r="E32" s="962">
        <v>0.13943945367930599</v>
      </c>
      <c r="F32" s="276">
        <v>0.14190940439947999</v>
      </c>
      <c r="G32" s="276">
        <v>0.141273153168676</v>
      </c>
      <c r="H32" s="276">
        <v>0.144811869187397</v>
      </c>
      <c r="I32" s="276">
        <v>0.14902857005752401</v>
      </c>
      <c r="J32" s="266"/>
      <c r="K32" s="275" t="s">
        <v>258</v>
      </c>
      <c r="L32" s="275"/>
      <c r="M32" s="275" t="s">
        <v>259</v>
      </c>
      <c r="N32" s="962">
        <v>0.92258384247832903</v>
      </c>
      <c r="O32" s="276">
        <v>0.90428800986034696</v>
      </c>
      <c r="P32" s="276">
        <v>0.88341975050210197</v>
      </c>
      <c r="Q32" s="276">
        <v>0.87743916630246799</v>
      </c>
      <c r="R32" s="276">
        <v>0.89443914341813002</v>
      </c>
      <c r="S32" s="30"/>
      <c r="T32" s="277"/>
      <c r="U32" s="277"/>
      <c r="V32" s="277"/>
      <c r="W32" s="277"/>
      <c r="X32" s="277"/>
      <c r="Y32" s="30"/>
      <c r="Z32" s="278"/>
      <c r="AA32" s="278"/>
      <c r="AB32" s="278"/>
      <c r="AC32" s="278"/>
      <c r="AD32" s="278"/>
      <c r="AE32" s="278"/>
    </row>
    <row r="33" spans="1:31" ht="15.75" customHeight="1" x14ac:dyDescent="0.35">
      <c r="A33" s="30"/>
      <c r="B33" s="275" t="s">
        <v>260</v>
      </c>
      <c r="C33" s="275"/>
      <c r="D33" s="275" t="s">
        <v>260</v>
      </c>
      <c r="E33" s="962">
        <v>3.9896463319064202E-3</v>
      </c>
      <c r="F33" s="276">
        <v>5.1236028144715402E-3</v>
      </c>
      <c r="G33" s="276">
        <v>6.8285332331774803E-3</v>
      </c>
      <c r="H33" s="276">
        <v>9.0842781810080708E-3</v>
      </c>
      <c r="I33" s="276">
        <v>1.17057458026669E-2</v>
      </c>
      <c r="J33" s="266"/>
      <c r="K33" s="275" t="s">
        <v>260</v>
      </c>
      <c r="L33" s="275"/>
      <c r="M33" s="275" t="s">
        <v>260</v>
      </c>
      <c r="N33" s="962">
        <v>6.7750744003209601E-2</v>
      </c>
      <c r="O33" s="276">
        <v>7.3856120108630102E-2</v>
      </c>
      <c r="P33" s="276">
        <v>0.100905308526008</v>
      </c>
      <c r="Q33" s="276">
        <v>0.136095327780242</v>
      </c>
      <c r="R33" s="276">
        <v>0.18530365849960401</v>
      </c>
      <c r="S33" s="30"/>
      <c r="T33" s="277"/>
      <c r="U33" s="277"/>
      <c r="V33" s="277"/>
      <c r="W33" s="277"/>
      <c r="X33" s="277"/>
      <c r="Y33" s="30"/>
      <c r="Z33" s="278"/>
      <c r="AA33" s="278"/>
      <c r="AB33" s="278"/>
      <c r="AC33" s="278"/>
      <c r="AD33" s="278"/>
      <c r="AE33" s="278"/>
    </row>
    <row r="34" spans="1:31" ht="16.5" customHeight="1" thickBot="1" x14ac:dyDescent="0.4">
      <c r="A34" s="30"/>
      <c r="B34" s="279" t="s">
        <v>261</v>
      </c>
      <c r="C34" s="279"/>
      <c r="D34" s="280"/>
      <c r="E34" s="281">
        <v>1.9592373608034499</v>
      </c>
      <c r="F34" s="281">
        <v>1.9221848719124499</v>
      </c>
      <c r="G34" s="281">
        <v>1.8378513043309599</v>
      </c>
      <c r="H34" s="281">
        <v>1.8137860879407299</v>
      </c>
      <c r="I34" s="281">
        <v>1.5504989612887601</v>
      </c>
      <c r="J34" s="266"/>
      <c r="K34" s="279" t="s">
        <v>261</v>
      </c>
      <c r="L34" s="279"/>
      <c r="M34" s="280"/>
      <c r="N34" s="281">
        <v>18.8276330489429</v>
      </c>
      <c r="O34" s="281">
        <v>18.509043605324301</v>
      </c>
      <c r="P34" s="281">
        <v>17.763071858460499</v>
      </c>
      <c r="Q34" s="281">
        <v>17.440640410010701</v>
      </c>
      <c r="R34" s="281">
        <v>15.364046863424299</v>
      </c>
      <c r="S34" s="30"/>
      <c r="T34" s="282"/>
      <c r="U34" s="282"/>
      <c r="V34" s="282"/>
      <c r="W34" s="282"/>
      <c r="X34" s="282"/>
      <c r="Y34" s="30"/>
      <c r="Z34" s="278"/>
      <c r="AA34" s="278"/>
      <c r="AB34" s="278"/>
      <c r="AC34" s="278"/>
      <c r="AD34" s="278"/>
      <c r="AE34" s="278"/>
    </row>
    <row r="35" spans="1:31" ht="16.5" customHeight="1" x14ac:dyDescent="0.35">
      <c r="A35" s="30"/>
      <c r="B35" s="268"/>
      <c r="C35" s="283"/>
      <c r="D35" s="283"/>
      <c r="E35" s="250"/>
      <c r="F35" s="250"/>
      <c r="G35" s="250"/>
      <c r="H35" s="250"/>
      <c r="I35" s="250"/>
      <c r="J35" s="250"/>
      <c r="K35" s="250"/>
      <c r="L35" s="250"/>
      <c r="M35" s="30"/>
      <c r="N35" s="284"/>
      <c r="O35" s="284"/>
      <c r="P35" s="284"/>
      <c r="Q35" s="284"/>
      <c r="R35" s="284"/>
      <c r="S35" s="30"/>
      <c r="T35" s="30"/>
      <c r="U35" s="30"/>
      <c r="V35" s="30"/>
      <c r="W35" s="30"/>
      <c r="X35" s="30"/>
      <c r="Y35" s="30"/>
      <c r="Z35" s="30"/>
      <c r="AA35" s="30"/>
      <c r="AB35" s="30"/>
      <c r="AC35" s="30"/>
      <c r="AD35" s="30"/>
      <c r="AE35" s="30"/>
    </row>
    <row r="36" spans="1:31" ht="15.5" x14ac:dyDescent="0.35">
      <c r="A36" s="30"/>
      <c r="B36" s="30"/>
      <c r="C36" s="30"/>
      <c r="D36" s="30"/>
      <c r="E36" s="30"/>
      <c r="F36" s="30"/>
      <c r="G36" s="30"/>
      <c r="H36" s="30"/>
      <c r="I36" s="30"/>
      <c r="J36" s="30"/>
      <c r="K36" s="250"/>
      <c r="L36" s="250"/>
      <c r="M36" s="30"/>
      <c r="N36" s="30"/>
      <c r="O36" s="30"/>
      <c r="P36" s="30"/>
      <c r="Q36" s="30"/>
      <c r="R36" s="30"/>
      <c r="S36" s="30"/>
      <c r="T36" s="30"/>
      <c r="U36" s="30"/>
      <c r="V36" s="30"/>
      <c r="W36" s="30"/>
      <c r="X36" s="30"/>
      <c r="Y36" s="30"/>
      <c r="Z36" s="30"/>
      <c r="AA36" s="30"/>
      <c r="AB36" s="30"/>
      <c r="AC36" s="30"/>
      <c r="AD36" s="30"/>
      <c r="AE36" s="30"/>
    </row>
    <row r="37" spans="1:31" ht="15.5" x14ac:dyDescent="0.35">
      <c r="A37" s="30"/>
      <c r="B37" s="18" t="s">
        <v>262</v>
      </c>
      <c r="C37" s="30"/>
      <c r="D37" s="30"/>
      <c r="E37" s="30"/>
      <c r="F37" s="30"/>
      <c r="G37" s="30"/>
      <c r="H37" s="30"/>
      <c r="I37" s="30"/>
      <c r="J37" s="30"/>
      <c r="K37" s="250"/>
      <c r="L37" s="250"/>
      <c r="M37" s="30"/>
      <c r="N37" s="30"/>
      <c r="O37" s="30"/>
      <c r="P37" s="30"/>
      <c r="Q37" s="30"/>
      <c r="R37" s="194" t="s">
        <v>271</v>
      </c>
      <c r="S37" s="30"/>
      <c r="T37" s="30"/>
      <c r="U37" s="30"/>
      <c r="V37" s="30"/>
      <c r="W37" s="30"/>
      <c r="X37" s="30"/>
      <c r="Y37" s="30"/>
      <c r="Z37" s="30"/>
      <c r="AA37" s="30"/>
      <c r="AB37" s="30"/>
      <c r="AC37" s="30"/>
      <c r="AD37" s="30"/>
      <c r="AE37" s="30"/>
    </row>
    <row r="38" spans="1:31" ht="15.5" x14ac:dyDescent="0.35">
      <c r="A38" s="30"/>
      <c r="B38" s="219" t="s">
        <v>263</v>
      </c>
      <c r="C38" s="30"/>
      <c r="D38" s="30"/>
      <c r="E38" s="30"/>
      <c r="F38" s="30"/>
      <c r="G38" s="30"/>
      <c r="H38" s="30"/>
      <c r="I38" s="30"/>
      <c r="J38" s="30"/>
      <c r="K38" s="250"/>
      <c r="L38" s="250"/>
      <c r="M38" s="30"/>
      <c r="N38" s="30"/>
      <c r="O38" s="30"/>
      <c r="P38" s="30"/>
      <c r="Q38" s="30"/>
      <c r="R38" s="30"/>
      <c r="S38" s="30"/>
      <c r="T38" s="30"/>
      <c r="U38" s="30"/>
      <c r="V38" s="30"/>
      <c r="W38" s="30"/>
      <c r="X38" s="30"/>
      <c r="Y38" s="30"/>
      <c r="Z38" s="30"/>
      <c r="AA38" s="30"/>
      <c r="AB38" s="30"/>
      <c r="AC38" s="30"/>
      <c r="AD38" s="30"/>
      <c r="AE38" s="30"/>
    </row>
    <row r="39" spans="1:31" ht="15.5" x14ac:dyDescent="0.35">
      <c r="A39" s="30"/>
      <c r="B39" s="219" t="s">
        <v>330</v>
      </c>
      <c r="C39" s="30"/>
      <c r="D39" s="30"/>
      <c r="E39" s="30"/>
      <c r="F39" s="30"/>
      <c r="G39" s="30"/>
      <c r="H39" s="30"/>
      <c r="I39" s="30"/>
      <c r="J39" s="30"/>
      <c r="K39" s="250"/>
      <c r="L39" s="250"/>
      <c r="M39" s="30"/>
      <c r="N39" s="30"/>
      <c r="O39" s="30"/>
      <c r="P39" s="30"/>
      <c r="Q39" s="30"/>
      <c r="R39" s="30"/>
      <c r="S39" s="30"/>
      <c r="T39" s="30"/>
      <c r="U39" s="30"/>
      <c r="V39" s="30"/>
      <c r="W39" s="30"/>
      <c r="X39" s="30"/>
      <c r="Y39" s="30"/>
      <c r="Z39" s="30"/>
      <c r="AA39" s="30"/>
      <c r="AB39" s="30"/>
      <c r="AC39" s="30"/>
      <c r="AD39" s="30"/>
      <c r="AE39" s="30"/>
    </row>
  </sheetData>
  <hyperlinks>
    <hyperlink ref="B8" location="Contents!A1" display="Contents!A1"/>
    <hyperlink ref="D8" location="'Tab 10 - PC AWaRe'!A1" display="Tab 10 - PC AWaRe"/>
  </hyperlinks>
  <pageMargins left="0.39370078740157483" right="0.39370078740157483" top="0.39370078740157483" bottom="0.39370078740157483" header="0.51181102362204722" footer="0.51181102362204722"/>
  <pageSetup scale="61" fitToHeight="2" orientation="landscape" horizontalDpi="200" verticalDpi="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1F497D"/>
  </sheetPr>
  <dimension ref="A1:Y65"/>
  <sheetViews>
    <sheetView showGridLines="0" zoomScale="80" zoomScaleNormal="80" workbookViewId="0">
      <selection activeCell="D8" sqref="D8"/>
    </sheetView>
  </sheetViews>
  <sheetFormatPr defaultColWidth="9.1796875" defaultRowHeight="12.5" x14ac:dyDescent="0.25"/>
  <cols>
    <col min="1" max="1" width="1.453125" style="21" customWidth="1"/>
    <col min="2" max="2" width="41.26953125" style="21" customWidth="1"/>
    <col min="3" max="7" width="10.54296875" style="21" customWidth="1"/>
    <col min="8" max="9" width="12.54296875" style="21" customWidth="1"/>
    <col min="10" max="10" width="10.54296875" style="21" customWidth="1"/>
    <col min="11" max="11" width="6.453125" style="21" bestFit="1" customWidth="1"/>
    <col min="12" max="12" width="8.1796875" style="21" customWidth="1"/>
    <col min="13" max="13" width="7.453125" style="21" customWidth="1"/>
    <col min="14" max="14" width="8.1796875" style="21" customWidth="1"/>
    <col min="15" max="15" width="7.453125" style="21" customWidth="1"/>
    <col min="16" max="16" width="8.1796875" style="21" customWidth="1"/>
    <col min="17" max="17" width="7.453125" style="34" customWidth="1"/>
    <col min="18" max="18" width="8.1796875" style="34" customWidth="1"/>
    <col min="19" max="19" width="12.81640625" style="21" customWidth="1"/>
    <col min="20" max="25" width="9.1796875" style="21" customWidth="1"/>
    <col min="26" max="16384" width="9.1796875" style="21"/>
  </cols>
  <sheetData>
    <row r="1" spans="1:25"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row>
    <row r="2" spans="1:25"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row>
    <row r="3" spans="1:25"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row>
    <row r="4" spans="1:25"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row>
    <row r="5" spans="1:25"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row>
    <row r="6" spans="1:25"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row>
    <row r="7" spans="1:25"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row>
    <row r="8" spans="1:25" s="15" customFormat="1" ht="18" x14ac:dyDescent="0.4">
      <c r="A8" s="30"/>
      <c r="B8" s="171" t="s">
        <v>131</v>
      </c>
      <c r="C8" s="20"/>
      <c r="D8" s="151" t="s">
        <v>84</v>
      </c>
      <c r="E8" s="19"/>
      <c r="F8" s="19"/>
      <c r="G8" s="19"/>
      <c r="H8" s="19"/>
      <c r="I8" s="30"/>
      <c r="J8" s="30"/>
      <c r="K8" s="30"/>
      <c r="L8" s="30"/>
      <c r="M8" s="30"/>
      <c r="N8" s="30"/>
      <c r="O8" s="30"/>
      <c r="P8" s="30"/>
      <c r="Q8" s="30"/>
      <c r="R8" s="30"/>
      <c r="S8" s="30"/>
      <c r="T8" s="30"/>
      <c r="U8" s="30"/>
      <c r="V8" s="30"/>
      <c r="W8" s="30"/>
      <c r="X8" s="30"/>
      <c r="Y8" s="30"/>
    </row>
    <row r="9" spans="1:25"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row>
    <row r="10" spans="1:25" s="15" customFormat="1" ht="18" x14ac:dyDescent="0.4">
      <c r="A10" s="30"/>
      <c r="B10" s="20" t="s">
        <v>331</v>
      </c>
      <c r="C10" s="20"/>
      <c r="D10" s="19"/>
      <c r="E10" s="19"/>
      <c r="F10" s="19"/>
      <c r="G10" s="19"/>
      <c r="H10" s="19"/>
      <c r="I10" s="30"/>
      <c r="J10" s="30"/>
      <c r="K10" s="30"/>
      <c r="L10" s="30"/>
      <c r="M10" s="30"/>
      <c r="N10" s="30"/>
      <c r="O10" s="30"/>
      <c r="P10" s="30"/>
      <c r="Q10" s="30"/>
      <c r="R10" s="30"/>
      <c r="S10" s="30"/>
      <c r="T10" s="30"/>
      <c r="U10" s="30"/>
      <c r="V10" s="30"/>
      <c r="W10" s="30"/>
      <c r="X10" s="30"/>
      <c r="Y10" s="30"/>
    </row>
    <row r="11" spans="1:25"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row>
    <row r="12" spans="1:25" ht="15.75" customHeight="1" x14ac:dyDescent="0.4">
      <c r="A12" s="22"/>
      <c r="B12" s="920" t="s">
        <v>332</v>
      </c>
      <c r="C12" s="22"/>
      <c r="D12" s="22"/>
      <c r="E12" s="22"/>
      <c r="F12" s="22"/>
      <c r="G12" s="22"/>
      <c r="H12" s="22"/>
      <c r="I12" s="22"/>
      <c r="J12" s="22"/>
      <c r="K12" s="22"/>
      <c r="L12" s="22"/>
      <c r="M12" s="22"/>
      <c r="N12" s="22"/>
      <c r="O12" s="22"/>
      <c r="P12" s="22"/>
      <c r="Q12" s="38"/>
      <c r="R12" s="22"/>
      <c r="S12" s="22"/>
      <c r="T12" s="22"/>
      <c r="U12" s="22"/>
      <c r="V12" s="22"/>
      <c r="W12" s="22"/>
      <c r="X12" s="22"/>
      <c r="Y12" s="22"/>
    </row>
    <row r="13" spans="1:25" ht="15.75" customHeight="1" x14ac:dyDescent="0.4">
      <c r="A13" s="22"/>
      <c r="B13" s="920" t="s">
        <v>333</v>
      </c>
      <c r="C13" s="22"/>
      <c r="D13" s="22"/>
      <c r="E13" s="22"/>
      <c r="F13" s="22"/>
      <c r="G13" s="22"/>
      <c r="H13" s="22"/>
      <c r="I13" s="22"/>
      <c r="J13" s="22"/>
      <c r="K13" s="22"/>
      <c r="L13" s="22"/>
      <c r="M13" s="22"/>
      <c r="N13" s="22"/>
      <c r="O13" s="22"/>
      <c r="P13" s="22"/>
      <c r="Q13" s="38"/>
      <c r="R13" s="22"/>
      <c r="S13" s="22"/>
      <c r="T13" s="22"/>
      <c r="U13" s="22"/>
      <c r="V13" s="22"/>
      <c r="W13" s="22"/>
      <c r="X13" s="22"/>
      <c r="Y13" s="22"/>
    </row>
    <row r="14" spans="1:25" ht="18" x14ac:dyDescent="0.4">
      <c r="A14" s="22"/>
      <c r="B14" s="35"/>
      <c r="C14" s="22"/>
      <c r="D14" s="22"/>
      <c r="E14" s="22"/>
      <c r="F14" s="22"/>
      <c r="G14" s="22"/>
      <c r="H14" s="22"/>
      <c r="I14" s="22"/>
      <c r="J14" s="22"/>
      <c r="K14" s="22"/>
      <c r="L14" s="22"/>
      <c r="M14" s="22"/>
      <c r="N14" s="22"/>
      <c r="O14" s="22"/>
      <c r="P14" s="22"/>
      <c r="Q14" s="38"/>
      <c r="R14" s="22"/>
      <c r="S14" s="22"/>
      <c r="T14" s="22"/>
      <c r="U14" s="22"/>
      <c r="V14" s="22"/>
      <c r="W14" s="22"/>
      <c r="X14" s="22"/>
      <c r="Y14" s="22"/>
    </row>
    <row r="15" spans="1:25" s="22" customFormat="1" ht="15.75" customHeight="1" x14ac:dyDescent="0.35">
      <c r="A15" s="37"/>
      <c r="B15" s="23" t="s">
        <v>334</v>
      </c>
      <c r="C15" s="23"/>
      <c r="L15" s="36"/>
    </row>
    <row r="16" spans="1:25" ht="15.75" customHeight="1" x14ac:dyDescent="0.35">
      <c r="A16" s="22"/>
      <c r="B16" s="920" t="s">
        <v>335</v>
      </c>
      <c r="C16" s="25"/>
      <c r="D16" s="285"/>
      <c r="E16" s="285"/>
      <c r="F16" s="286"/>
      <c r="G16" s="286"/>
      <c r="H16" s="286"/>
      <c r="I16" s="286"/>
      <c r="J16" s="286"/>
      <c r="K16" s="22"/>
      <c r="L16" s="22"/>
      <c r="M16" s="22"/>
      <c r="N16" s="22"/>
      <c r="O16" s="22"/>
      <c r="P16" s="22"/>
      <c r="Q16" s="22"/>
      <c r="R16" s="286"/>
      <c r="S16" s="22"/>
      <c r="T16" s="22"/>
      <c r="U16" s="22"/>
      <c r="V16" s="22"/>
      <c r="W16" s="22"/>
      <c r="X16" s="22"/>
      <c r="Y16" s="22"/>
    </row>
    <row r="17" spans="1:25" ht="15.75" customHeight="1" x14ac:dyDescent="0.35">
      <c r="A17" s="22"/>
      <c r="B17" s="35"/>
      <c r="C17" s="25"/>
      <c r="D17" s="285"/>
      <c r="E17" s="285"/>
      <c r="F17" s="286"/>
      <c r="G17" s="286"/>
      <c r="H17" s="286"/>
      <c r="I17" s="286"/>
      <c r="J17" s="286"/>
      <c r="K17" s="22"/>
      <c r="L17" s="22"/>
      <c r="M17" s="22"/>
      <c r="N17" s="22"/>
      <c r="O17" s="22"/>
      <c r="P17" s="22"/>
      <c r="Q17" s="22"/>
      <c r="R17" s="286"/>
      <c r="S17" s="22"/>
      <c r="T17" s="22"/>
      <c r="U17" s="22"/>
      <c r="V17" s="22"/>
      <c r="W17" s="22"/>
      <c r="X17" s="22"/>
      <c r="Y17" s="22"/>
    </row>
    <row r="18" spans="1:25" s="15" customFormat="1" ht="31.5" thickBot="1" x14ac:dyDescent="0.4">
      <c r="A18" s="30"/>
      <c r="B18" s="177" t="s">
        <v>213</v>
      </c>
      <c r="C18" s="178">
        <v>2016</v>
      </c>
      <c r="D18" s="179">
        <v>2017</v>
      </c>
      <c r="E18" s="179">
        <v>2018</v>
      </c>
      <c r="F18" s="179">
        <v>2019</v>
      </c>
      <c r="G18" s="179">
        <v>2020</v>
      </c>
      <c r="H18" s="180" t="s">
        <v>174</v>
      </c>
      <c r="I18" s="180" t="s">
        <v>175</v>
      </c>
      <c r="J18" s="182"/>
      <c r="K18" s="193"/>
      <c r="L18" s="30"/>
      <c r="M18" s="30"/>
      <c r="N18" s="30"/>
      <c r="O18" s="30"/>
      <c r="P18" s="30"/>
      <c r="Q18" s="30"/>
      <c r="R18" s="196"/>
      <c r="S18" s="287"/>
      <c r="T18" s="287"/>
      <c r="U18" s="287"/>
      <c r="V18" s="287"/>
      <c r="W18" s="287"/>
      <c r="X18" s="196"/>
      <c r="Y18" s="30"/>
    </row>
    <row r="19" spans="1:25" ht="15.5" x14ac:dyDescent="0.35">
      <c r="A19" s="22"/>
      <c r="B19" s="212" t="s">
        <v>269</v>
      </c>
      <c r="C19" s="288">
        <v>1.46683705065041</v>
      </c>
      <c r="D19" s="288">
        <v>1.44484942819684</v>
      </c>
      <c r="E19" s="288">
        <v>1.3958093240160201</v>
      </c>
      <c r="F19" s="288">
        <v>1.39931533176922</v>
      </c>
      <c r="G19" s="288">
        <v>1.1900701604953801</v>
      </c>
      <c r="H19" s="289">
        <v>-0.14953396602128399</v>
      </c>
      <c r="I19" s="289">
        <v>-0.18868277838517</v>
      </c>
      <c r="J19" s="22"/>
      <c r="K19" s="36"/>
      <c r="L19" s="22"/>
      <c r="M19" s="22"/>
      <c r="N19" s="22"/>
      <c r="O19" s="22"/>
      <c r="P19" s="22"/>
      <c r="Q19" s="290"/>
      <c r="R19" s="290"/>
      <c r="S19" s="22"/>
      <c r="T19" s="22"/>
      <c r="U19" s="22"/>
      <c r="V19" s="22"/>
      <c r="W19" s="22"/>
      <c r="X19" s="22"/>
      <c r="Y19" s="22"/>
    </row>
    <row r="20" spans="1:25" s="15" customFormat="1" ht="15" customHeight="1" x14ac:dyDescent="0.35">
      <c r="A20" s="30"/>
      <c r="B20" s="212" t="s">
        <v>270</v>
      </c>
      <c r="C20" s="291">
        <v>10.432183083043499</v>
      </c>
      <c r="D20" s="291">
        <v>10.3499448078468</v>
      </c>
      <c r="E20" s="291">
        <v>10.1565313399733</v>
      </c>
      <c r="F20" s="291">
        <v>10.2667754928758</v>
      </c>
      <c r="G20" s="291">
        <v>8.9884541426650095</v>
      </c>
      <c r="H20" s="292">
        <v>-0.124510500019974</v>
      </c>
      <c r="I20" s="292">
        <v>-0.13839183312696601</v>
      </c>
      <c r="J20" s="293"/>
      <c r="K20" s="30"/>
      <c r="L20" s="30"/>
      <c r="M20" s="30"/>
      <c r="N20" s="30"/>
      <c r="O20" s="30"/>
      <c r="P20" s="30"/>
      <c r="Q20" s="30"/>
      <c r="R20" s="293"/>
      <c r="S20" s="209"/>
      <c r="T20" s="287"/>
      <c r="U20" s="293"/>
      <c r="V20" s="293"/>
      <c r="W20" s="293"/>
      <c r="X20" s="293"/>
      <c r="Y20" s="294"/>
    </row>
    <row r="21" spans="1:25" s="15" customFormat="1" ht="15.5" x14ac:dyDescent="0.35">
      <c r="A21" s="30"/>
      <c r="B21" s="295" t="s">
        <v>336</v>
      </c>
      <c r="C21" s="187">
        <v>0.74867756199222502</v>
      </c>
      <c r="D21" s="187">
        <v>0.75167037744881404</v>
      </c>
      <c r="E21" s="187">
        <v>0.75947892015352103</v>
      </c>
      <c r="F21" s="187">
        <v>0.77148862320249001</v>
      </c>
      <c r="G21" s="187">
        <v>0.76754012108863701</v>
      </c>
      <c r="H21" s="182">
        <v>-5.1180302535930901E-3</v>
      </c>
      <c r="I21" s="182">
        <v>2.5194503019723601E-2</v>
      </c>
      <c r="J21" s="293"/>
      <c r="K21" s="30"/>
      <c r="L21" s="30"/>
      <c r="M21" s="30"/>
      <c r="N21" s="30"/>
      <c r="O21" s="30"/>
      <c r="P21" s="30"/>
      <c r="Q21" s="30"/>
      <c r="R21" s="293"/>
      <c r="S21" s="209"/>
      <c r="T21" s="287"/>
      <c r="U21" s="293"/>
      <c r="V21" s="293"/>
      <c r="W21" s="293"/>
      <c r="X21" s="293"/>
      <c r="Y21" s="294"/>
    </row>
    <row r="22" spans="1:25" s="15" customFormat="1" ht="15.5" x14ac:dyDescent="0.35">
      <c r="A22" s="30"/>
      <c r="B22" s="295" t="s">
        <v>337</v>
      </c>
      <c r="C22" s="187">
        <v>0.55408893172735996</v>
      </c>
      <c r="D22" s="187">
        <v>0.55918312304745799</v>
      </c>
      <c r="E22" s="187">
        <v>0.57177786707740696</v>
      </c>
      <c r="F22" s="187">
        <v>0.58866963893039204</v>
      </c>
      <c r="G22" s="187">
        <v>0.58503167964573999</v>
      </c>
      <c r="H22" s="182">
        <v>-6.1799675812442903E-3</v>
      </c>
      <c r="I22" s="182">
        <v>5.5844371086634897E-2</v>
      </c>
      <c r="J22" s="293"/>
      <c r="K22" s="30"/>
      <c r="L22" s="30"/>
      <c r="M22" s="30"/>
      <c r="N22" s="30"/>
      <c r="O22" s="30"/>
      <c r="P22" s="30"/>
      <c r="Q22" s="30"/>
      <c r="R22" s="293"/>
      <c r="S22" s="209"/>
      <c r="T22" s="287"/>
      <c r="U22" s="293"/>
      <c r="V22" s="293"/>
      <c r="W22" s="293"/>
      <c r="X22" s="293"/>
      <c r="Y22" s="294"/>
    </row>
    <row r="23" spans="1:25" ht="13.5" customHeight="1" x14ac:dyDescent="0.35">
      <c r="A23" s="22"/>
      <c r="B23" s="207"/>
      <c r="C23" s="22"/>
      <c r="D23" s="22"/>
      <c r="E23" s="22"/>
      <c r="F23" s="22"/>
      <c r="G23" s="22"/>
      <c r="H23" s="22"/>
      <c r="I23" s="22"/>
      <c r="J23" s="22"/>
      <c r="K23" s="22"/>
      <c r="L23" s="22"/>
      <c r="M23" s="22"/>
      <c r="N23" s="22"/>
      <c r="O23" s="22"/>
      <c r="P23" s="22"/>
      <c r="Q23" s="290"/>
      <c r="R23" s="290"/>
      <c r="S23" s="22"/>
      <c r="T23" s="22"/>
      <c r="U23" s="22"/>
      <c r="V23" s="22"/>
      <c r="W23" s="22"/>
      <c r="X23" s="22"/>
      <c r="Y23" s="22"/>
    </row>
    <row r="24" spans="1:25" ht="15.5" x14ac:dyDescent="0.35">
      <c r="A24" s="22"/>
      <c r="B24" s="23" t="s">
        <v>338</v>
      </c>
      <c r="C24" s="23"/>
      <c r="D24" s="22"/>
      <c r="E24" s="22"/>
      <c r="F24" s="22"/>
      <c r="G24" s="22"/>
      <c r="H24" s="22"/>
      <c r="I24" s="22"/>
      <c r="J24" s="22"/>
      <c r="K24" s="22"/>
      <c r="L24" s="22"/>
      <c r="M24" s="22"/>
      <c r="N24" s="22"/>
      <c r="O24" s="22"/>
      <c r="P24" s="22"/>
      <c r="Q24" s="290"/>
      <c r="R24" s="290"/>
      <c r="S24" s="22"/>
      <c r="T24" s="22"/>
      <c r="U24" s="22"/>
      <c r="V24" s="22"/>
      <c r="W24" s="22"/>
      <c r="X24" s="22"/>
      <c r="Y24" s="22"/>
    </row>
    <row r="25" spans="1:25" ht="15.5" x14ac:dyDescent="0.35">
      <c r="A25" s="22"/>
      <c r="B25" s="920" t="s">
        <v>339</v>
      </c>
      <c r="C25" s="25"/>
      <c r="D25" s="285"/>
      <c r="E25" s="285"/>
      <c r="F25" s="286"/>
      <c r="G25" s="286"/>
      <c r="H25" s="286"/>
      <c r="I25" s="286"/>
      <c r="J25" s="286"/>
      <c r="K25" s="22"/>
      <c r="L25" s="22"/>
      <c r="M25" s="22"/>
      <c r="N25" s="22"/>
      <c r="O25" s="22"/>
      <c r="P25" s="22"/>
      <c r="Q25" s="290"/>
      <c r="R25" s="290"/>
      <c r="S25" s="22"/>
      <c r="T25" s="22"/>
      <c r="U25" s="22"/>
      <c r="V25" s="22"/>
      <c r="W25" s="22"/>
      <c r="X25" s="22"/>
      <c r="Y25" s="22"/>
    </row>
    <row r="26" spans="1:25" ht="15.5" x14ac:dyDescent="0.35">
      <c r="A26" s="22"/>
      <c r="B26" s="35"/>
      <c r="C26" s="25"/>
      <c r="D26" s="285"/>
      <c r="E26" s="285"/>
      <c r="F26" s="286"/>
      <c r="G26" s="286"/>
      <c r="H26" s="286"/>
      <c r="I26" s="286"/>
      <c r="J26" s="286"/>
      <c r="K26" s="22"/>
      <c r="L26" s="22"/>
      <c r="M26" s="22"/>
      <c r="N26" s="22"/>
      <c r="O26" s="22"/>
      <c r="P26" s="22"/>
      <c r="Q26" s="290"/>
      <c r="R26" s="290"/>
      <c r="S26" s="22"/>
      <c r="T26" s="22"/>
      <c r="U26" s="22"/>
      <c r="V26" s="22"/>
      <c r="W26" s="22"/>
      <c r="X26" s="22"/>
      <c r="Y26" s="22"/>
    </row>
    <row r="27" spans="1:25" ht="31.5" thickBot="1" x14ac:dyDescent="0.4">
      <c r="A27" s="22"/>
      <c r="B27" s="177" t="s">
        <v>217</v>
      </c>
      <c r="C27" s="178">
        <v>2016</v>
      </c>
      <c r="D27" s="179">
        <v>2017</v>
      </c>
      <c r="E27" s="179">
        <v>2018</v>
      </c>
      <c r="F27" s="179">
        <v>2019</v>
      </c>
      <c r="G27" s="179">
        <v>2020</v>
      </c>
      <c r="H27" s="180" t="s">
        <v>174</v>
      </c>
      <c r="I27" s="180" t="s">
        <v>175</v>
      </c>
      <c r="J27" s="182"/>
      <c r="K27" s="193"/>
      <c r="L27" s="22"/>
      <c r="M27" s="22"/>
      <c r="N27" s="22"/>
      <c r="O27" s="22"/>
      <c r="P27" s="22"/>
      <c r="Q27" s="290"/>
      <c r="R27" s="290"/>
      <c r="S27" s="22"/>
      <c r="T27" s="22"/>
      <c r="U27" s="22"/>
      <c r="V27" s="22"/>
      <c r="W27" s="22"/>
      <c r="X27" s="22"/>
      <c r="Y27" s="22"/>
    </row>
    <row r="28" spans="1:25" ht="15.5" x14ac:dyDescent="0.35">
      <c r="A28" s="22"/>
      <c r="B28" s="212" t="s">
        <v>269</v>
      </c>
      <c r="C28" s="288">
        <v>0.48832472364419499</v>
      </c>
      <c r="D28" s="288">
        <v>0.473519382319252</v>
      </c>
      <c r="E28" s="288">
        <v>0.437669482164525</v>
      </c>
      <c r="F28" s="288">
        <v>0.40946048715099898</v>
      </c>
      <c r="G28" s="288">
        <v>0.35449994901417398</v>
      </c>
      <c r="H28" s="289">
        <v>-0.13422671994369301</v>
      </c>
      <c r="I28" s="289">
        <v>-0.27404873878048602</v>
      </c>
      <c r="J28" s="182"/>
      <c r="K28" s="201"/>
      <c r="L28" s="22"/>
      <c r="M28" s="22"/>
      <c r="N28" s="22"/>
      <c r="O28" s="22"/>
      <c r="P28" s="22"/>
      <c r="Q28" s="290"/>
      <c r="R28" s="290"/>
      <c r="S28" s="22"/>
      <c r="T28" s="22"/>
      <c r="U28" s="22"/>
      <c r="V28" s="22"/>
      <c r="W28" s="22"/>
      <c r="X28" s="22"/>
      <c r="Y28" s="22"/>
    </row>
    <row r="29" spans="1:25" ht="15.5" x14ac:dyDescent="0.35">
      <c r="A29" s="22"/>
      <c r="B29" s="212" t="s">
        <v>270</v>
      </c>
      <c r="C29" s="291">
        <v>8.3010573731517798</v>
      </c>
      <c r="D29" s="291">
        <v>8.0672890453430099</v>
      </c>
      <c r="E29" s="291">
        <v>7.49126308462436</v>
      </c>
      <c r="F29" s="291">
        <v>7.0279887244768604</v>
      </c>
      <c r="G29" s="291">
        <v>6.1867372642429199</v>
      </c>
      <c r="H29" s="292">
        <v>-0.119700172156517</v>
      </c>
      <c r="I29" s="289">
        <v>-0.25470491455067301</v>
      </c>
      <c r="J29" s="293"/>
      <c r="K29" s="30"/>
      <c r="L29" s="22"/>
      <c r="M29" s="22"/>
      <c r="N29" s="22"/>
      <c r="O29" s="22"/>
      <c r="P29" s="22"/>
      <c r="Q29" s="290"/>
      <c r="R29" s="290"/>
      <c r="S29" s="22"/>
      <c r="T29" s="22"/>
      <c r="U29" s="22"/>
      <c r="V29" s="22"/>
      <c r="W29" s="22"/>
      <c r="X29" s="22"/>
      <c r="Y29" s="22"/>
    </row>
    <row r="30" spans="1:25" s="15" customFormat="1" ht="15.5" x14ac:dyDescent="0.35">
      <c r="A30" s="30"/>
      <c r="B30" s="295" t="s">
        <v>336</v>
      </c>
      <c r="C30" s="187">
        <v>0.24924224773048501</v>
      </c>
      <c r="D30" s="187">
        <v>0.24634434972330699</v>
      </c>
      <c r="E30" s="187">
        <v>0.23814194387388199</v>
      </c>
      <c r="F30" s="187">
        <v>0.225749050493533</v>
      </c>
      <c r="G30" s="187">
        <v>0.22863604417994399</v>
      </c>
      <c r="H30" s="182">
        <v>1.2788508656399E-2</v>
      </c>
      <c r="I30" s="182">
        <v>-8.26754041025307E-2</v>
      </c>
      <c r="J30" s="293"/>
      <c r="K30" s="30"/>
      <c r="L30" s="30"/>
      <c r="M30" s="30"/>
      <c r="N30" s="30"/>
      <c r="O30" s="30"/>
      <c r="P30" s="30"/>
      <c r="Q30" s="30"/>
      <c r="R30" s="293"/>
      <c r="S30" s="209"/>
      <c r="T30" s="287"/>
      <c r="U30" s="293"/>
      <c r="V30" s="293"/>
      <c r="W30" s="293"/>
      <c r="X30" s="293"/>
      <c r="Y30" s="294"/>
    </row>
    <row r="31" spans="1:25" s="15" customFormat="1" ht="15.5" x14ac:dyDescent="0.35">
      <c r="A31" s="30"/>
      <c r="B31" s="295" t="s">
        <v>337</v>
      </c>
      <c r="C31" s="187">
        <v>0.44089755475757197</v>
      </c>
      <c r="D31" s="187">
        <v>0.435856612441196</v>
      </c>
      <c r="E31" s="187">
        <v>0.42173240891643898</v>
      </c>
      <c r="F31" s="187">
        <v>0.402966207619469</v>
      </c>
      <c r="G31" s="187">
        <v>0.40267628179207599</v>
      </c>
      <c r="H31" s="182">
        <v>-7.19479256352615E-4</v>
      </c>
      <c r="I31" s="182">
        <v>-8.6689691410314199E-2</v>
      </c>
      <c r="J31" s="293"/>
      <c r="K31" s="30"/>
      <c r="L31" s="30"/>
      <c r="M31" s="30"/>
      <c r="N31" s="30"/>
      <c r="O31" s="30"/>
      <c r="P31" s="30"/>
      <c r="Q31" s="30"/>
      <c r="R31" s="293"/>
      <c r="S31" s="209"/>
      <c r="T31" s="287"/>
      <c r="U31" s="293"/>
      <c r="V31" s="293"/>
      <c r="W31" s="293"/>
      <c r="X31" s="293"/>
      <c r="Y31" s="294"/>
    </row>
    <row r="32" spans="1:25" ht="15.5" x14ac:dyDescent="0.35">
      <c r="A32" s="22"/>
      <c r="B32" s="207"/>
      <c r="C32" s="22"/>
      <c r="D32" s="22"/>
      <c r="E32" s="22"/>
      <c r="F32" s="22"/>
      <c r="G32" s="22"/>
      <c r="H32" s="22"/>
      <c r="I32" s="22"/>
      <c r="J32" s="22"/>
      <c r="K32" s="22"/>
      <c r="L32" s="22"/>
      <c r="M32" s="22"/>
      <c r="N32" s="22"/>
      <c r="O32" s="22"/>
      <c r="P32" s="22"/>
      <c r="Q32" s="290"/>
      <c r="R32" s="290"/>
      <c r="S32" s="22"/>
      <c r="T32" s="22"/>
      <c r="U32" s="22"/>
      <c r="V32" s="22"/>
      <c r="W32" s="22"/>
      <c r="X32" s="22"/>
      <c r="Y32" s="22"/>
    </row>
    <row r="33" spans="1:25" ht="15.5" x14ac:dyDescent="0.35">
      <c r="A33" s="22"/>
      <c r="B33" s="23" t="s">
        <v>340</v>
      </c>
      <c r="C33" s="23"/>
      <c r="D33" s="22"/>
      <c r="E33" s="22"/>
      <c r="F33" s="22"/>
      <c r="G33" s="22"/>
      <c r="H33" s="22"/>
      <c r="I33" s="22"/>
      <c r="J33" s="22"/>
      <c r="K33" s="22"/>
      <c r="L33" s="22"/>
      <c r="M33" s="22"/>
      <c r="N33" s="22"/>
      <c r="O33" s="22"/>
      <c r="P33" s="22"/>
      <c r="Q33" s="290"/>
      <c r="R33" s="290"/>
      <c r="S33" s="22"/>
      <c r="T33" s="22"/>
      <c r="U33" s="22"/>
      <c r="V33" s="22"/>
      <c r="W33" s="22"/>
      <c r="X33" s="22"/>
      <c r="Y33" s="22"/>
    </row>
    <row r="34" spans="1:25" ht="15.5" x14ac:dyDescent="0.35">
      <c r="A34" s="22"/>
      <c r="B34" s="920" t="s">
        <v>341</v>
      </c>
      <c r="C34" s="25"/>
      <c r="D34" s="285"/>
      <c r="E34" s="285"/>
      <c r="F34" s="286"/>
      <c r="G34" s="286"/>
      <c r="H34" s="286"/>
      <c r="I34" s="286"/>
      <c r="J34" s="286"/>
      <c r="K34" s="22"/>
      <c r="L34" s="22"/>
      <c r="M34" s="22"/>
      <c r="N34" s="22"/>
      <c r="O34" s="22"/>
      <c r="P34" s="22"/>
      <c r="Q34" s="290"/>
      <c r="R34" s="290"/>
      <c r="S34" s="22"/>
      <c r="T34" s="22"/>
      <c r="U34" s="22"/>
      <c r="V34" s="22"/>
      <c r="W34" s="22"/>
      <c r="X34" s="22"/>
      <c r="Y34" s="22"/>
    </row>
    <row r="35" spans="1:25" ht="15.5" x14ac:dyDescent="0.35">
      <c r="A35" s="22"/>
      <c r="B35" s="35"/>
      <c r="C35" s="25"/>
      <c r="D35" s="285"/>
      <c r="E35" s="285"/>
      <c r="F35" s="286"/>
      <c r="G35" s="286"/>
      <c r="H35" s="286"/>
      <c r="I35" s="286"/>
      <c r="J35" s="286"/>
      <c r="K35" s="22"/>
      <c r="L35" s="22"/>
      <c r="M35" s="22"/>
      <c r="N35" s="22"/>
      <c r="O35" s="22"/>
      <c r="P35" s="22"/>
      <c r="Q35" s="290"/>
      <c r="R35" s="290"/>
      <c r="S35" s="22"/>
      <c r="T35" s="22"/>
      <c r="U35" s="22"/>
      <c r="V35" s="22"/>
      <c r="W35" s="22"/>
      <c r="X35" s="22"/>
      <c r="Y35" s="22"/>
    </row>
    <row r="36" spans="1:25" ht="31.5" thickBot="1" x14ac:dyDescent="0.4">
      <c r="A36" s="22"/>
      <c r="B36" s="177" t="s">
        <v>219</v>
      </c>
      <c r="C36" s="178">
        <v>2016</v>
      </c>
      <c r="D36" s="179">
        <v>2017</v>
      </c>
      <c r="E36" s="179">
        <v>2018</v>
      </c>
      <c r="F36" s="179">
        <v>2019</v>
      </c>
      <c r="G36" s="179">
        <v>2020</v>
      </c>
      <c r="H36" s="180" t="s">
        <v>174</v>
      </c>
      <c r="I36" s="180" t="s">
        <v>175</v>
      </c>
      <c r="J36" s="182"/>
      <c r="K36" s="193"/>
      <c r="L36" s="22"/>
      <c r="M36" s="22"/>
      <c r="N36" s="22"/>
      <c r="O36" s="22"/>
      <c r="P36" s="22"/>
      <c r="Q36" s="290"/>
      <c r="R36" s="290"/>
      <c r="S36" s="22"/>
      <c r="T36" s="22"/>
      <c r="U36" s="22"/>
      <c r="V36" s="22"/>
      <c r="W36" s="22"/>
      <c r="X36" s="22"/>
      <c r="Y36" s="22"/>
    </row>
    <row r="37" spans="1:25" ht="15.5" x14ac:dyDescent="0.35">
      <c r="A37" s="22"/>
      <c r="B37" s="212" t="s">
        <v>269</v>
      </c>
      <c r="C37" s="288">
        <v>1.6591509454278899E-3</v>
      </c>
      <c r="D37" s="288">
        <v>1.56763559744896E-3</v>
      </c>
      <c r="E37" s="288">
        <v>1.70335479278243E-3</v>
      </c>
      <c r="F37" s="288">
        <v>1.70703190329293E-3</v>
      </c>
      <c r="G37" s="288">
        <v>1.66753642487389E-3</v>
      </c>
      <c r="H37" s="289">
        <v>-2.3136930448024E-2</v>
      </c>
      <c r="I37" s="289">
        <v>5.0540786955559601E-3</v>
      </c>
      <c r="J37" s="182"/>
      <c r="K37" s="201"/>
      <c r="L37" s="22"/>
      <c r="M37" s="22"/>
      <c r="N37" s="22"/>
      <c r="O37" s="22"/>
      <c r="P37" s="22"/>
      <c r="Q37" s="290"/>
      <c r="R37" s="290"/>
      <c r="S37" s="22"/>
      <c r="T37" s="22"/>
      <c r="U37" s="22"/>
      <c r="V37" s="22"/>
      <c r="W37" s="22"/>
      <c r="X37" s="22"/>
      <c r="Y37" s="22"/>
    </row>
    <row r="38" spans="1:25" ht="15.5" x14ac:dyDescent="0.35">
      <c r="A38" s="22"/>
      <c r="B38" s="212" t="s">
        <v>270</v>
      </c>
      <c r="C38" s="291">
        <v>2.7981983995602401E-2</v>
      </c>
      <c r="D38" s="291">
        <v>2.6215304783241401E-2</v>
      </c>
      <c r="E38" s="291">
        <v>2.7805975299648199E-2</v>
      </c>
      <c r="F38" s="291">
        <v>2.8296639195967699E-2</v>
      </c>
      <c r="G38" s="291">
        <v>2.6507006052317501E-2</v>
      </c>
      <c r="H38" s="292">
        <v>-6.3245431065370505E-2</v>
      </c>
      <c r="I38" s="289">
        <v>-5.2711699910797299E-2</v>
      </c>
      <c r="J38" s="293"/>
      <c r="K38" s="30"/>
      <c r="L38" s="22"/>
      <c r="M38" s="22"/>
      <c r="N38" s="22"/>
      <c r="O38" s="22"/>
      <c r="P38" s="22"/>
      <c r="Q38" s="290"/>
      <c r="R38" s="290"/>
      <c r="S38" s="22"/>
      <c r="T38" s="22"/>
      <c r="U38" s="22"/>
      <c r="V38" s="22"/>
      <c r="W38" s="22"/>
      <c r="X38" s="22"/>
      <c r="Y38" s="22"/>
    </row>
    <row r="39" spans="1:25" s="15" customFormat="1" ht="15.5" x14ac:dyDescent="0.35">
      <c r="A39" s="30"/>
      <c r="B39" s="295" t="s">
        <v>336</v>
      </c>
      <c r="C39" s="187">
        <v>8.4683508931633199E-4</v>
      </c>
      <c r="D39" s="187">
        <v>8.1554881653462196E-4</v>
      </c>
      <c r="E39" s="187">
        <v>9.2681861082472602E-4</v>
      </c>
      <c r="F39" s="187">
        <v>9.4114290248581704E-4</v>
      </c>
      <c r="G39" s="187">
        <v>1.0754837420128599E-3</v>
      </c>
      <c r="H39" s="182">
        <v>0.142742233057497</v>
      </c>
      <c r="I39" s="182">
        <v>0.27000375348300498</v>
      </c>
      <c r="J39" s="293"/>
      <c r="K39" s="30"/>
      <c r="L39" s="30"/>
      <c r="M39" s="30"/>
      <c r="N39" s="30"/>
      <c r="O39" s="30"/>
      <c r="P39" s="30"/>
      <c r="Q39" s="30"/>
      <c r="R39" s="293"/>
      <c r="S39" s="209"/>
      <c r="T39" s="287"/>
      <c r="U39" s="293"/>
      <c r="V39" s="293"/>
      <c r="W39" s="293"/>
      <c r="X39" s="293"/>
      <c r="Y39" s="294"/>
    </row>
    <row r="40" spans="1:25" s="15" customFormat="1" ht="15.5" x14ac:dyDescent="0.35">
      <c r="A40" s="30"/>
      <c r="B40" s="295" t="s">
        <v>337</v>
      </c>
      <c r="C40" s="187">
        <v>1.48621889553841E-3</v>
      </c>
      <c r="D40" s="187">
        <v>1.41635112771037E-3</v>
      </c>
      <c r="E40" s="187">
        <v>1.5653810062365001E-3</v>
      </c>
      <c r="F40" s="187">
        <v>1.6224541376201899E-3</v>
      </c>
      <c r="G40" s="187">
        <v>1.72526198910653E-3</v>
      </c>
      <c r="H40" s="182">
        <v>6.3365644120542006E-2</v>
      </c>
      <c r="I40" s="182">
        <v>0.16083976208735101</v>
      </c>
      <c r="J40" s="293"/>
      <c r="K40" s="30"/>
      <c r="L40" s="30"/>
      <c r="M40" s="30"/>
      <c r="N40" s="30"/>
      <c r="O40" s="30"/>
      <c r="P40" s="30"/>
      <c r="Q40" s="30"/>
      <c r="R40" s="293"/>
      <c r="S40" s="209"/>
      <c r="T40" s="287"/>
      <c r="U40" s="293"/>
      <c r="V40" s="293"/>
      <c r="W40" s="293"/>
      <c r="X40" s="293"/>
      <c r="Y40" s="294"/>
    </row>
    <row r="41" spans="1:25" ht="15.5" x14ac:dyDescent="0.35">
      <c r="A41" s="22"/>
      <c r="B41" s="22"/>
      <c r="C41" s="22"/>
      <c r="D41" s="22"/>
      <c r="E41" s="22"/>
      <c r="F41" s="22"/>
      <c r="G41" s="22"/>
      <c r="H41" s="22"/>
      <c r="I41" s="22"/>
      <c r="J41" s="22"/>
      <c r="K41" s="22"/>
      <c r="L41" s="22"/>
      <c r="M41" s="22"/>
      <c r="N41" s="22"/>
      <c r="O41" s="22"/>
      <c r="P41" s="22"/>
      <c r="Q41" s="290"/>
      <c r="R41" s="290"/>
      <c r="S41" s="22"/>
      <c r="T41" s="22"/>
      <c r="U41" s="22"/>
      <c r="V41" s="22"/>
      <c r="W41" s="22"/>
      <c r="X41" s="22"/>
      <c r="Y41" s="22"/>
    </row>
    <row r="42" spans="1:25" ht="15.5" x14ac:dyDescent="0.35">
      <c r="A42" s="22"/>
      <c r="B42" s="22"/>
      <c r="C42" s="22"/>
      <c r="D42" s="22"/>
      <c r="E42" s="22"/>
      <c r="F42" s="22"/>
      <c r="G42" s="22"/>
      <c r="H42" s="22"/>
      <c r="I42" s="22"/>
      <c r="J42" s="22"/>
      <c r="K42" s="22"/>
      <c r="L42" s="22"/>
      <c r="M42" s="22"/>
      <c r="N42" s="22"/>
      <c r="O42" s="22"/>
      <c r="P42" s="22"/>
      <c r="Q42" s="290"/>
      <c r="R42" s="290"/>
      <c r="S42" s="22"/>
      <c r="T42" s="22"/>
      <c r="U42" s="22"/>
      <c r="V42" s="22"/>
      <c r="W42" s="22"/>
      <c r="X42" s="22"/>
      <c r="Y42" s="22"/>
    </row>
    <row r="43" spans="1:25" ht="15.5" x14ac:dyDescent="0.35">
      <c r="A43" s="22"/>
      <c r="B43" s="18" t="s">
        <v>262</v>
      </c>
      <c r="C43" s="22"/>
      <c r="D43" s="22"/>
      <c r="E43" s="22"/>
      <c r="F43" s="22"/>
      <c r="G43" s="22"/>
      <c r="H43" s="22"/>
      <c r="I43" s="22"/>
      <c r="J43" s="22"/>
      <c r="K43" s="22"/>
      <c r="L43" s="22"/>
      <c r="M43" s="290"/>
      <c r="N43" s="290"/>
      <c r="O43" s="22"/>
      <c r="P43" s="22"/>
      <c r="Q43" s="22"/>
      <c r="R43" s="22"/>
      <c r="S43" s="22"/>
      <c r="T43" s="22"/>
      <c r="U43" s="22"/>
      <c r="V43" s="22"/>
      <c r="W43" s="22"/>
      <c r="X43" s="22"/>
      <c r="Y43" s="22"/>
    </row>
    <row r="44" spans="1:25" ht="15.5" x14ac:dyDescent="0.35">
      <c r="A44" s="22"/>
      <c r="B44" s="219" t="s">
        <v>263</v>
      </c>
      <c r="C44" s="22"/>
      <c r="D44" s="22"/>
      <c r="E44" s="22"/>
      <c r="F44" s="22"/>
      <c r="G44" s="22"/>
      <c r="H44" s="22"/>
      <c r="I44" s="22"/>
      <c r="J44" s="22"/>
      <c r="K44" s="22"/>
      <c r="L44" s="22"/>
      <c r="M44" s="290"/>
      <c r="N44" s="290"/>
      <c r="O44" s="22"/>
      <c r="P44" s="22"/>
      <c r="Q44" s="22"/>
      <c r="R44" s="22"/>
      <c r="S44" s="22"/>
      <c r="T44" s="22"/>
      <c r="U44" s="22"/>
      <c r="V44" s="22"/>
      <c r="W44" s="22"/>
      <c r="X44" s="22"/>
      <c r="Y44" s="22"/>
    </row>
    <row r="45" spans="1:25" ht="15.5" x14ac:dyDescent="0.35">
      <c r="A45" s="22"/>
      <c r="B45" s="219" t="s">
        <v>330</v>
      </c>
      <c r="C45" s="22"/>
      <c r="D45" s="22"/>
      <c r="E45" s="22"/>
      <c r="F45" s="22"/>
      <c r="G45" s="22"/>
      <c r="H45" s="22"/>
      <c r="I45" s="22"/>
      <c r="J45" s="22"/>
      <c r="K45" s="22"/>
      <c r="L45" s="22"/>
      <c r="M45" s="290"/>
      <c r="N45" s="290"/>
      <c r="O45" s="22"/>
      <c r="P45" s="22"/>
      <c r="Q45" s="22"/>
      <c r="R45" s="22"/>
      <c r="S45" s="22"/>
      <c r="T45" s="22"/>
      <c r="U45" s="22"/>
      <c r="V45" s="22"/>
      <c r="W45" s="22"/>
      <c r="X45" s="22"/>
      <c r="Y45" s="22"/>
    </row>
    <row r="46" spans="1:25" ht="15.5" x14ac:dyDescent="0.35">
      <c r="A46" s="22"/>
      <c r="B46" s="219"/>
      <c r="C46" s="22"/>
      <c r="D46" s="22"/>
      <c r="E46" s="22"/>
      <c r="F46" s="22"/>
      <c r="G46" s="22"/>
      <c r="H46" s="22"/>
      <c r="I46" s="22"/>
      <c r="J46" s="22"/>
      <c r="K46" s="22"/>
      <c r="L46" s="22"/>
      <c r="M46" s="290"/>
      <c r="N46" s="290"/>
      <c r="O46" s="22"/>
      <c r="P46" s="22"/>
      <c r="Q46" s="22"/>
      <c r="R46" s="22"/>
      <c r="S46" s="22"/>
      <c r="T46" s="22"/>
      <c r="U46" s="22"/>
      <c r="V46" s="22"/>
      <c r="W46" s="22"/>
      <c r="X46" s="22"/>
      <c r="Y46" s="22"/>
    </row>
    <row r="47" spans="1:25" ht="15.5" x14ac:dyDescent="0.35">
      <c r="A47" s="22"/>
      <c r="B47" s="219"/>
      <c r="C47" s="22"/>
      <c r="D47" s="22"/>
      <c r="E47" s="22"/>
      <c r="F47" s="22"/>
      <c r="G47" s="22"/>
      <c r="H47" s="22"/>
      <c r="I47" s="22"/>
      <c r="J47" s="22"/>
      <c r="K47" s="22"/>
      <c r="L47" s="194" t="s">
        <v>271</v>
      </c>
      <c r="M47" s="290"/>
      <c r="N47" s="290"/>
      <c r="O47" s="22"/>
      <c r="P47" s="22"/>
      <c r="Q47" s="22"/>
      <c r="R47" s="22"/>
      <c r="S47" s="22"/>
      <c r="T47" s="22"/>
      <c r="U47" s="22"/>
      <c r="V47" s="22"/>
      <c r="W47" s="22"/>
      <c r="X47" s="22"/>
      <c r="Y47" s="22"/>
    </row>
    <row r="48" spans="1:25" ht="15.5" x14ac:dyDescent="0.35">
      <c r="A48" s="22"/>
      <c r="B48" s="22"/>
      <c r="C48" s="22"/>
      <c r="D48" s="22"/>
      <c r="E48" s="22"/>
      <c r="F48" s="22"/>
      <c r="G48" s="22"/>
      <c r="H48" s="22"/>
      <c r="I48" s="22"/>
      <c r="J48" s="22"/>
      <c r="K48" s="22"/>
      <c r="L48" s="22"/>
      <c r="M48" s="290"/>
      <c r="N48" s="290"/>
      <c r="O48" s="22"/>
      <c r="P48" s="22"/>
      <c r="Q48" s="22"/>
      <c r="R48" s="22"/>
      <c r="S48" s="22"/>
      <c r="T48" s="22"/>
      <c r="U48" s="22"/>
      <c r="V48" s="22"/>
      <c r="W48" s="22"/>
      <c r="X48" s="22"/>
      <c r="Y48" s="22"/>
    </row>
    <row r="49" spans="1:25" ht="15.5" x14ac:dyDescent="0.35">
      <c r="A49" s="22"/>
      <c r="B49" s="22"/>
      <c r="C49" s="22"/>
      <c r="D49" s="22"/>
      <c r="E49" s="22"/>
      <c r="F49" s="22"/>
      <c r="G49" s="22"/>
      <c r="H49" s="22"/>
      <c r="I49" s="22"/>
      <c r="J49" s="22"/>
      <c r="K49" s="22"/>
      <c r="L49" s="22"/>
      <c r="M49" s="290"/>
      <c r="N49" s="290"/>
      <c r="O49" s="22"/>
      <c r="P49" s="22"/>
      <c r="Q49" s="22"/>
      <c r="R49" s="22"/>
      <c r="S49" s="22"/>
      <c r="T49" s="22"/>
      <c r="U49" s="22"/>
      <c r="V49" s="22"/>
      <c r="W49" s="22"/>
      <c r="X49" s="22"/>
      <c r="Y49" s="22"/>
    </row>
    <row r="50" spans="1:25" ht="15.5" x14ac:dyDescent="0.35">
      <c r="A50" s="22"/>
      <c r="B50" s="22"/>
      <c r="C50" s="22"/>
      <c r="D50" s="22"/>
      <c r="E50" s="22"/>
      <c r="F50" s="22"/>
      <c r="G50" s="22"/>
      <c r="H50" s="22"/>
      <c r="I50" s="22"/>
      <c r="J50" s="22"/>
      <c r="K50" s="22"/>
      <c r="L50" s="22"/>
      <c r="M50" s="290"/>
      <c r="N50" s="290"/>
      <c r="O50" s="22"/>
      <c r="P50" s="22"/>
      <c r="Q50" s="22"/>
      <c r="R50" s="22"/>
      <c r="S50" s="22"/>
      <c r="T50" s="22"/>
      <c r="U50" s="22"/>
      <c r="V50" s="22"/>
      <c r="W50" s="22"/>
      <c r="X50" s="22"/>
      <c r="Y50" s="22"/>
    </row>
    <row r="51" spans="1:25" ht="15.5" x14ac:dyDescent="0.35">
      <c r="A51" s="22"/>
      <c r="B51" s="22"/>
      <c r="C51" s="22"/>
      <c r="D51" s="22"/>
      <c r="E51" s="22"/>
      <c r="F51" s="22"/>
      <c r="G51" s="22"/>
      <c r="H51" s="22"/>
      <c r="I51" s="22"/>
      <c r="J51" s="22"/>
      <c r="K51" s="22"/>
      <c r="L51" s="22"/>
      <c r="M51" s="290"/>
      <c r="N51" s="290"/>
      <c r="O51" s="22"/>
      <c r="P51" s="22"/>
      <c r="Q51" s="22"/>
      <c r="R51" s="22"/>
      <c r="S51" s="22"/>
      <c r="T51" s="22"/>
      <c r="U51" s="22"/>
      <c r="V51" s="22"/>
      <c r="W51" s="22"/>
      <c r="X51" s="22"/>
      <c r="Y51" s="22"/>
    </row>
    <row r="52" spans="1:25" ht="15.5" x14ac:dyDescent="0.35">
      <c r="A52" s="22"/>
      <c r="B52" s="22"/>
      <c r="C52" s="22"/>
      <c r="D52" s="22"/>
      <c r="E52" s="22"/>
      <c r="F52" s="22"/>
      <c r="G52" s="22"/>
      <c r="H52" s="22"/>
      <c r="I52" s="22"/>
      <c r="J52" s="22"/>
      <c r="K52" s="22"/>
      <c r="L52" s="22"/>
      <c r="M52" s="290"/>
      <c r="N52" s="290"/>
      <c r="O52" s="22"/>
      <c r="P52" s="22"/>
      <c r="Q52" s="22"/>
      <c r="R52" s="22"/>
      <c r="S52" s="22"/>
      <c r="T52" s="22"/>
      <c r="U52" s="22"/>
      <c r="V52" s="22"/>
      <c r="W52" s="22"/>
      <c r="X52" s="22"/>
      <c r="Y52" s="22"/>
    </row>
    <row r="53" spans="1:25" ht="15.5" x14ac:dyDescent="0.35">
      <c r="A53" s="22"/>
      <c r="B53" s="22"/>
      <c r="C53" s="22"/>
      <c r="D53" s="22"/>
      <c r="E53" s="22"/>
      <c r="F53" s="22"/>
      <c r="G53" s="22"/>
      <c r="H53" s="22"/>
      <c r="I53" s="22"/>
      <c r="J53" s="22"/>
      <c r="K53" s="22"/>
      <c r="L53" s="22"/>
      <c r="M53" s="290"/>
      <c r="N53" s="290"/>
      <c r="O53" s="22"/>
      <c r="P53" s="22"/>
      <c r="Q53" s="22"/>
      <c r="R53" s="22"/>
      <c r="S53" s="22"/>
      <c r="T53" s="22"/>
      <c r="U53" s="22"/>
      <c r="V53" s="22"/>
      <c r="W53" s="22"/>
      <c r="X53" s="22"/>
      <c r="Y53" s="22"/>
    </row>
    <row r="54" spans="1:25" ht="15.5" x14ac:dyDescent="0.35">
      <c r="A54" s="22"/>
      <c r="B54" s="22"/>
      <c r="C54" s="22"/>
      <c r="D54" s="22"/>
      <c r="E54" s="22"/>
      <c r="F54" s="22"/>
      <c r="G54" s="22"/>
      <c r="H54" s="22"/>
      <c r="I54" s="22"/>
      <c r="J54" s="22"/>
      <c r="K54" s="22"/>
      <c r="L54" s="22"/>
      <c r="M54" s="290"/>
      <c r="N54" s="290"/>
      <c r="O54" s="22"/>
      <c r="P54" s="22"/>
      <c r="Q54" s="22"/>
      <c r="R54" s="22"/>
      <c r="S54" s="22"/>
      <c r="T54" s="22"/>
      <c r="U54" s="22"/>
      <c r="V54" s="22"/>
      <c r="W54" s="22"/>
      <c r="X54" s="22"/>
      <c r="Y54" s="22"/>
    </row>
    <row r="55" spans="1:25" ht="15.5" x14ac:dyDescent="0.35">
      <c r="A55" s="22"/>
      <c r="B55" s="22"/>
      <c r="C55" s="22"/>
      <c r="D55" s="22"/>
      <c r="E55" s="22"/>
      <c r="F55" s="22"/>
      <c r="G55" s="22"/>
      <c r="H55" s="22"/>
      <c r="I55" s="22"/>
      <c r="J55" s="22"/>
      <c r="K55" s="22"/>
      <c r="L55" s="22"/>
      <c r="M55" s="290"/>
      <c r="N55" s="290"/>
      <c r="O55" s="22"/>
      <c r="P55" s="22"/>
      <c r="Q55" s="22"/>
      <c r="R55" s="22"/>
      <c r="S55" s="22"/>
      <c r="T55" s="22"/>
      <c r="U55" s="22"/>
      <c r="V55" s="22"/>
      <c r="W55" s="22"/>
      <c r="X55" s="22"/>
      <c r="Y55" s="22"/>
    </row>
    <row r="56" spans="1:25" ht="15.5" x14ac:dyDescent="0.35">
      <c r="A56" s="22"/>
      <c r="B56" s="22"/>
      <c r="C56" s="22"/>
      <c r="D56" s="22"/>
      <c r="E56" s="22"/>
      <c r="F56" s="22"/>
      <c r="G56" s="22"/>
      <c r="H56" s="22"/>
      <c r="I56" s="22"/>
      <c r="J56" s="22"/>
      <c r="K56" s="22"/>
      <c r="L56" s="22"/>
      <c r="M56" s="290"/>
      <c r="N56" s="290"/>
      <c r="O56" s="22"/>
      <c r="P56" s="22"/>
      <c r="Q56" s="22"/>
      <c r="R56" s="22"/>
      <c r="S56" s="22"/>
      <c r="T56" s="22"/>
      <c r="U56" s="22"/>
      <c r="V56" s="22"/>
      <c r="W56" s="22"/>
      <c r="X56" s="22"/>
      <c r="Y56" s="22"/>
    </row>
    <row r="57" spans="1:25" ht="15.5" x14ac:dyDescent="0.35">
      <c r="A57" s="22"/>
      <c r="B57" s="22"/>
      <c r="C57" s="22"/>
      <c r="D57" s="22"/>
      <c r="E57" s="22"/>
      <c r="F57" s="22"/>
      <c r="G57" s="22"/>
      <c r="H57" s="22"/>
      <c r="I57" s="22"/>
      <c r="J57" s="22"/>
      <c r="K57" s="22"/>
      <c r="L57" s="22"/>
      <c r="M57" s="290"/>
      <c r="N57" s="290"/>
      <c r="O57" s="22"/>
      <c r="P57" s="22"/>
      <c r="Q57" s="22"/>
      <c r="R57" s="22"/>
      <c r="S57" s="22"/>
      <c r="T57" s="22"/>
      <c r="U57" s="22"/>
      <c r="V57" s="22"/>
      <c r="W57" s="22"/>
      <c r="X57" s="22"/>
      <c r="Y57" s="22"/>
    </row>
    <row r="58" spans="1:25" ht="15.5" x14ac:dyDescent="0.35">
      <c r="A58" s="22"/>
      <c r="B58" s="22"/>
      <c r="C58" s="22"/>
      <c r="D58" s="22"/>
      <c r="E58" s="22"/>
      <c r="F58" s="22"/>
      <c r="G58" s="22"/>
      <c r="H58" s="22"/>
      <c r="I58" s="22"/>
      <c r="J58" s="22"/>
      <c r="K58" s="22"/>
      <c r="L58" s="22"/>
      <c r="M58" s="290"/>
      <c r="N58" s="290"/>
      <c r="O58" s="22"/>
      <c r="P58" s="22"/>
      <c r="Q58" s="22"/>
      <c r="R58" s="22"/>
      <c r="S58" s="22"/>
      <c r="T58" s="22"/>
      <c r="U58" s="22"/>
      <c r="V58" s="22"/>
      <c r="W58" s="22"/>
      <c r="X58" s="22"/>
      <c r="Y58" s="22"/>
    </row>
    <row r="59" spans="1:25" ht="15.5" x14ac:dyDescent="0.35">
      <c r="A59" s="22"/>
      <c r="B59" s="22"/>
      <c r="C59" s="22"/>
      <c r="D59" s="22"/>
      <c r="E59" s="22"/>
      <c r="F59" s="22"/>
      <c r="G59" s="22"/>
      <c r="H59" s="22"/>
      <c r="I59" s="22"/>
      <c r="J59" s="22"/>
      <c r="K59" s="22"/>
      <c r="L59" s="22"/>
      <c r="M59" s="290"/>
      <c r="N59" s="290"/>
      <c r="O59" s="22"/>
      <c r="P59" s="22"/>
      <c r="Q59" s="22"/>
      <c r="R59" s="22"/>
      <c r="S59" s="22"/>
      <c r="T59" s="22"/>
      <c r="U59" s="22"/>
      <c r="V59" s="22"/>
      <c r="W59" s="22"/>
      <c r="X59" s="22"/>
      <c r="Y59" s="22"/>
    </row>
    <row r="60" spans="1:25" ht="15.5" x14ac:dyDescent="0.35">
      <c r="A60" s="22"/>
      <c r="B60" s="22"/>
      <c r="C60" s="22"/>
      <c r="D60" s="22"/>
      <c r="E60" s="22"/>
      <c r="F60" s="22"/>
      <c r="G60" s="22"/>
      <c r="H60" s="22"/>
      <c r="I60" s="22"/>
      <c r="J60" s="22"/>
      <c r="K60" s="22"/>
      <c r="L60" s="22"/>
      <c r="M60" s="290"/>
      <c r="N60" s="290"/>
      <c r="O60" s="22"/>
      <c r="P60" s="22"/>
      <c r="Q60" s="22"/>
      <c r="R60" s="22"/>
      <c r="S60" s="22"/>
      <c r="T60" s="22"/>
      <c r="U60" s="22"/>
      <c r="V60" s="22"/>
      <c r="W60" s="22"/>
      <c r="X60" s="22"/>
      <c r="Y60" s="22"/>
    </row>
    <row r="61" spans="1:25" ht="15.5" x14ac:dyDescent="0.35">
      <c r="A61" s="22"/>
      <c r="B61" s="22"/>
      <c r="C61" s="22"/>
      <c r="D61" s="22"/>
      <c r="E61" s="22"/>
      <c r="F61" s="22"/>
      <c r="G61" s="22"/>
      <c r="H61" s="22"/>
      <c r="I61" s="22"/>
      <c r="J61" s="22"/>
      <c r="K61" s="22"/>
      <c r="L61" s="22"/>
      <c r="M61" s="290"/>
      <c r="N61" s="290"/>
      <c r="O61" s="22"/>
      <c r="P61" s="22"/>
      <c r="Q61" s="22"/>
      <c r="R61" s="22"/>
      <c r="S61" s="22"/>
      <c r="T61" s="22"/>
      <c r="U61" s="22"/>
      <c r="V61" s="22"/>
      <c r="W61" s="22"/>
      <c r="X61" s="22"/>
      <c r="Y61" s="22"/>
    </row>
    <row r="62" spans="1:25" ht="15.5" x14ac:dyDescent="0.35">
      <c r="A62" s="22"/>
      <c r="B62" s="22"/>
      <c r="C62" s="22"/>
      <c r="D62" s="22"/>
      <c r="E62" s="22"/>
      <c r="F62" s="22"/>
      <c r="G62" s="22"/>
      <c r="H62" s="22"/>
      <c r="I62" s="22"/>
      <c r="J62" s="22"/>
      <c r="K62" s="22"/>
      <c r="L62" s="22"/>
      <c r="M62" s="290"/>
      <c r="N62" s="290"/>
      <c r="O62" s="22"/>
      <c r="P62" s="22"/>
      <c r="Q62" s="22"/>
      <c r="R62" s="22"/>
      <c r="S62" s="22"/>
      <c r="T62" s="22"/>
      <c r="U62" s="22"/>
      <c r="V62" s="22"/>
      <c r="W62" s="22"/>
      <c r="X62" s="22"/>
      <c r="Y62" s="22"/>
    </row>
    <row r="63" spans="1:25" ht="15.5" x14ac:dyDescent="0.35">
      <c r="A63" s="22"/>
      <c r="B63" s="22"/>
      <c r="C63" s="22"/>
      <c r="D63" s="22"/>
      <c r="E63" s="22"/>
      <c r="F63" s="22"/>
      <c r="G63" s="22"/>
      <c r="H63" s="22"/>
      <c r="I63" s="22"/>
      <c r="J63" s="22"/>
      <c r="K63" s="22"/>
      <c r="L63" s="22"/>
      <c r="M63" s="290"/>
      <c r="N63" s="290"/>
      <c r="O63" s="22"/>
      <c r="P63" s="22"/>
      <c r="Q63" s="22"/>
      <c r="R63" s="22"/>
      <c r="S63" s="22"/>
      <c r="T63" s="22"/>
      <c r="U63" s="22"/>
      <c r="V63" s="22"/>
      <c r="W63" s="22"/>
      <c r="X63" s="22"/>
      <c r="Y63" s="22"/>
    </row>
    <row r="64" spans="1:25" ht="15.5" x14ac:dyDescent="0.35">
      <c r="A64" s="22"/>
      <c r="B64" s="22"/>
      <c r="C64" s="22"/>
      <c r="D64" s="22"/>
      <c r="E64" s="22"/>
      <c r="F64" s="22"/>
      <c r="G64" s="22"/>
      <c r="H64" s="22"/>
      <c r="I64" s="22"/>
      <c r="J64" s="22"/>
      <c r="K64" s="22"/>
      <c r="L64" s="22"/>
      <c r="M64" s="290"/>
      <c r="N64" s="290"/>
      <c r="O64" s="22"/>
      <c r="P64" s="22"/>
      <c r="Q64" s="22"/>
      <c r="R64" s="22"/>
      <c r="S64" s="22"/>
      <c r="T64" s="22"/>
      <c r="U64" s="22"/>
      <c r="V64" s="22"/>
      <c r="W64" s="22"/>
      <c r="X64" s="22"/>
      <c r="Y64" s="22"/>
    </row>
    <row r="65" spans="1:25" ht="15.5" x14ac:dyDescent="0.35">
      <c r="A65" s="22"/>
      <c r="B65" s="22"/>
      <c r="C65" s="22"/>
      <c r="D65" s="22"/>
      <c r="E65" s="22"/>
      <c r="F65" s="22"/>
      <c r="G65" s="22"/>
      <c r="H65" s="22"/>
      <c r="I65" s="22"/>
      <c r="J65" s="22"/>
      <c r="K65" s="22"/>
      <c r="L65" s="22"/>
      <c r="M65" s="290"/>
      <c r="N65" s="290"/>
      <c r="O65" s="22"/>
      <c r="P65" s="22"/>
      <c r="Q65" s="22"/>
      <c r="R65" s="22"/>
      <c r="S65" s="22"/>
      <c r="T65" s="22"/>
      <c r="U65" s="22"/>
      <c r="V65" s="22"/>
      <c r="W65" s="22"/>
      <c r="X65" s="22"/>
      <c r="Y65" s="22"/>
    </row>
  </sheetData>
  <hyperlinks>
    <hyperlink ref="B8" location="Contents!A1" display="Contents!A1"/>
    <hyperlink ref="D8" location="'Tab 11 - PC Dental'!A1" display="Tab 11 - PC Denta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1F497D"/>
  </sheetPr>
  <dimension ref="A1:AF41"/>
  <sheetViews>
    <sheetView showGridLines="0" zoomScale="80" zoomScaleNormal="80" workbookViewId="0">
      <selection activeCell="D8" sqref="D8"/>
    </sheetView>
  </sheetViews>
  <sheetFormatPr defaultColWidth="9.1796875" defaultRowHeight="12.5" x14ac:dyDescent="0.25"/>
  <cols>
    <col min="1" max="1" width="1.453125" style="21" customWidth="1"/>
    <col min="2" max="2" width="34.1796875" style="21" customWidth="1"/>
    <col min="3" max="7" width="10.54296875" style="21" customWidth="1"/>
    <col min="8" max="9" width="12.54296875" style="21" customWidth="1"/>
    <col min="10" max="10" width="6.453125" style="21" bestFit="1" customWidth="1"/>
    <col min="11" max="11" width="8.1796875" style="21" customWidth="1"/>
    <col min="12" max="12" width="7.453125" style="21" customWidth="1"/>
    <col min="13" max="13" width="8.1796875" style="21" customWidth="1"/>
    <col min="14" max="14" width="7.453125" style="21" customWidth="1"/>
    <col min="15" max="15" width="8.1796875" style="21" customWidth="1"/>
    <col min="16" max="16" width="7.453125" style="34" customWidth="1"/>
    <col min="17" max="17" width="8.1796875" style="34" customWidth="1"/>
    <col min="18" max="18" width="7.453125" style="34" customWidth="1"/>
    <col min="19" max="19" width="8.1796875" style="21" customWidth="1"/>
    <col min="20" max="20" width="7.453125" style="21" customWidth="1"/>
    <col min="21" max="21" width="8.1796875" style="21" customWidth="1"/>
    <col min="22" max="22" width="7.453125" style="21" customWidth="1"/>
    <col min="23" max="25" width="9.1796875" style="21" customWidth="1"/>
    <col min="26" max="26" width="12.81640625" style="21" customWidth="1"/>
    <col min="27" max="32" width="9.1796875" style="21" customWidth="1"/>
    <col min="33" max="16384" width="9.1796875" style="21"/>
  </cols>
  <sheetData>
    <row r="1" spans="1:32" s="15" customFormat="1" ht="5.15" customHeight="1" x14ac:dyDescent="0.35">
      <c r="A1" s="30"/>
      <c r="B1" s="37"/>
      <c r="C1" s="22"/>
      <c r="D1" s="22"/>
      <c r="E1" s="22"/>
      <c r="F1" s="22"/>
      <c r="G1" s="22"/>
      <c r="H1" s="30"/>
      <c r="I1" s="30"/>
      <c r="J1" s="30"/>
      <c r="K1" s="30"/>
      <c r="L1" s="30"/>
      <c r="M1" s="30"/>
      <c r="N1" s="30"/>
      <c r="O1" s="30"/>
      <c r="P1" s="30"/>
      <c r="Q1" s="30"/>
      <c r="R1" s="30"/>
      <c r="S1" s="30"/>
      <c r="T1" s="30"/>
      <c r="U1" s="30"/>
      <c r="V1" s="30"/>
      <c r="W1" s="30"/>
      <c r="X1" s="30"/>
      <c r="Y1" s="30"/>
      <c r="Z1" s="30"/>
      <c r="AA1" s="30"/>
      <c r="AB1" s="30"/>
      <c r="AC1" s="30"/>
      <c r="AD1" s="30"/>
      <c r="AE1" s="30"/>
      <c r="AF1" s="30"/>
    </row>
    <row r="2" spans="1:32" s="15" customFormat="1" ht="15.5" x14ac:dyDescent="0.35">
      <c r="A2" s="30"/>
      <c r="B2" s="37"/>
      <c r="C2" s="22"/>
      <c r="D2" s="22"/>
      <c r="E2" s="22"/>
      <c r="F2" s="22"/>
      <c r="G2" s="22"/>
      <c r="H2" s="30"/>
      <c r="I2" s="30"/>
      <c r="J2" s="30"/>
      <c r="K2" s="30"/>
      <c r="L2" s="30"/>
      <c r="M2" s="30"/>
      <c r="N2" s="30"/>
      <c r="O2" s="30"/>
      <c r="P2" s="30"/>
      <c r="Q2" s="30"/>
      <c r="R2" s="30"/>
      <c r="S2" s="30"/>
      <c r="T2" s="30"/>
      <c r="U2" s="30"/>
      <c r="V2" s="30"/>
      <c r="W2" s="30"/>
      <c r="X2" s="30"/>
      <c r="Y2" s="30"/>
      <c r="Z2" s="30"/>
      <c r="AA2" s="30"/>
      <c r="AB2" s="30"/>
      <c r="AC2" s="30"/>
      <c r="AD2" s="30"/>
      <c r="AE2" s="30"/>
      <c r="AF2" s="30"/>
    </row>
    <row r="3" spans="1:32" s="15" customFormat="1" ht="15.5" x14ac:dyDescent="0.35">
      <c r="A3" s="30"/>
      <c r="B3" s="37"/>
      <c r="C3" s="22"/>
      <c r="D3" s="22"/>
      <c r="E3" s="22"/>
      <c r="F3" s="22"/>
      <c r="G3" s="22"/>
      <c r="H3" s="30"/>
      <c r="I3" s="30"/>
      <c r="J3" s="30"/>
      <c r="K3" s="30"/>
      <c r="L3" s="30"/>
      <c r="M3" s="30"/>
      <c r="N3" s="30"/>
      <c r="O3" s="30"/>
      <c r="P3" s="30"/>
      <c r="Q3" s="30"/>
      <c r="R3" s="30"/>
      <c r="S3" s="30"/>
      <c r="T3" s="30"/>
      <c r="U3" s="30"/>
      <c r="V3" s="30"/>
      <c r="W3" s="30"/>
      <c r="X3" s="30"/>
      <c r="Y3" s="30"/>
      <c r="Z3" s="30"/>
      <c r="AA3" s="30"/>
      <c r="AB3" s="30"/>
      <c r="AC3" s="30"/>
      <c r="AD3" s="30"/>
      <c r="AE3" s="30"/>
      <c r="AF3" s="30"/>
    </row>
    <row r="4" spans="1:32" s="15" customFormat="1" ht="15.75" customHeight="1" x14ac:dyDescent="0.35">
      <c r="A4" s="30"/>
      <c r="B4" s="37"/>
      <c r="C4" s="22"/>
      <c r="D4" s="22"/>
      <c r="E4" s="22"/>
      <c r="F4" s="22"/>
      <c r="G4" s="22"/>
      <c r="H4" s="30"/>
      <c r="I4" s="30"/>
      <c r="J4" s="30"/>
      <c r="K4" s="30"/>
      <c r="L4" s="30"/>
      <c r="M4" s="30"/>
      <c r="N4" s="30"/>
      <c r="O4" s="30"/>
      <c r="P4" s="30"/>
      <c r="Q4" s="30"/>
      <c r="R4" s="30"/>
      <c r="S4" s="30"/>
      <c r="T4" s="30"/>
      <c r="U4" s="30"/>
      <c r="V4" s="30"/>
      <c r="W4" s="30"/>
      <c r="X4" s="30"/>
      <c r="Y4" s="30"/>
      <c r="Z4" s="30"/>
      <c r="AA4" s="30"/>
      <c r="AB4" s="30"/>
      <c r="AC4" s="30"/>
      <c r="AD4" s="30"/>
      <c r="AE4" s="30"/>
      <c r="AF4" s="30"/>
    </row>
    <row r="5" spans="1:32" s="15" customFormat="1" ht="15.75" customHeight="1" x14ac:dyDescent="0.35">
      <c r="A5" s="30"/>
      <c r="B5" s="37"/>
      <c r="C5" s="22"/>
      <c r="D5" s="22"/>
      <c r="E5" s="22"/>
      <c r="F5" s="22"/>
      <c r="G5" s="22"/>
      <c r="H5" s="30"/>
      <c r="I5" s="30"/>
      <c r="J5" s="30"/>
      <c r="K5" s="30"/>
      <c r="L5" s="30"/>
      <c r="M5" s="30"/>
      <c r="N5" s="30"/>
      <c r="O5" s="30"/>
      <c r="P5" s="30"/>
      <c r="Q5" s="30"/>
      <c r="R5" s="30"/>
      <c r="S5" s="30"/>
      <c r="T5" s="30"/>
      <c r="U5" s="30"/>
      <c r="V5" s="30"/>
      <c r="W5" s="30"/>
      <c r="X5" s="30"/>
      <c r="Y5" s="30"/>
      <c r="Z5" s="30"/>
      <c r="AA5" s="30"/>
      <c r="AB5" s="30"/>
      <c r="AC5" s="30"/>
      <c r="AD5" s="30"/>
      <c r="AE5" s="30"/>
      <c r="AF5" s="30"/>
    </row>
    <row r="6" spans="1:32" s="15" customFormat="1" ht="18" x14ac:dyDescent="0.4">
      <c r="A6" s="30"/>
      <c r="B6" s="19"/>
      <c r="C6" s="19"/>
      <c r="D6" s="19"/>
      <c r="E6" s="19"/>
      <c r="F6" s="19"/>
      <c r="G6" s="19"/>
      <c r="H6" s="30"/>
      <c r="I6" s="30"/>
      <c r="J6" s="30"/>
      <c r="K6" s="30"/>
      <c r="L6" s="30"/>
      <c r="M6" s="30"/>
      <c r="N6" s="30"/>
      <c r="O6" s="30"/>
      <c r="P6" s="30"/>
      <c r="Q6" s="30"/>
      <c r="R6" s="30"/>
      <c r="S6" s="30"/>
      <c r="T6" s="30"/>
      <c r="U6" s="30"/>
      <c r="V6" s="30"/>
      <c r="W6" s="30"/>
      <c r="X6" s="30"/>
      <c r="Y6" s="30"/>
      <c r="Z6" s="30"/>
      <c r="AA6" s="30"/>
      <c r="AB6" s="30"/>
      <c r="AC6" s="30"/>
      <c r="AD6" s="30"/>
      <c r="AE6" s="30"/>
      <c r="AF6" s="30"/>
    </row>
    <row r="7" spans="1:32" s="15" customFormat="1" ht="18" x14ac:dyDescent="0.4">
      <c r="A7" s="30"/>
      <c r="B7" s="19"/>
      <c r="C7" s="19"/>
      <c r="D7" s="19"/>
      <c r="E7" s="19"/>
      <c r="F7" s="19"/>
      <c r="G7" s="19"/>
      <c r="H7" s="30"/>
      <c r="I7" s="30"/>
      <c r="J7" s="30"/>
      <c r="K7" s="30"/>
      <c r="L7" s="30"/>
      <c r="M7" s="30"/>
      <c r="N7" s="30"/>
      <c r="O7" s="30"/>
      <c r="P7" s="30"/>
      <c r="Q7" s="30"/>
      <c r="R7" s="30"/>
      <c r="S7" s="30"/>
      <c r="T7" s="30"/>
      <c r="U7" s="30"/>
      <c r="V7" s="30"/>
      <c r="W7" s="30"/>
      <c r="X7" s="30"/>
      <c r="Y7" s="30"/>
      <c r="Z7" s="30"/>
      <c r="AA7" s="30"/>
      <c r="AB7" s="30"/>
      <c r="AC7" s="30"/>
      <c r="AD7" s="30"/>
      <c r="AE7" s="30"/>
      <c r="AF7" s="30"/>
    </row>
    <row r="8" spans="1:32" s="15" customFormat="1" ht="18" x14ac:dyDescent="0.4">
      <c r="A8" s="30"/>
      <c r="B8" s="171" t="s">
        <v>131</v>
      </c>
      <c r="C8" s="30"/>
      <c r="D8" s="151" t="s">
        <v>90</v>
      </c>
      <c r="E8" s="19"/>
      <c r="F8" s="19"/>
      <c r="G8" s="19"/>
      <c r="H8" s="30"/>
      <c r="I8" s="30"/>
      <c r="J8" s="30"/>
      <c r="K8" s="30"/>
      <c r="L8" s="30"/>
      <c r="M8" s="30"/>
      <c r="N8" s="30"/>
      <c r="O8" s="30"/>
      <c r="P8" s="30"/>
      <c r="Q8" s="30"/>
      <c r="R8" s="30"/>
      <c r="S8" s="30"/>
      <c r="T8" s="30"/>
      <c r="U8" s="30"/>
      <c r="V8" s="30"/>
      <c r="W8" s="30"/>
      <c r="X8" s="30"/>
      <c r="Y8" s="30"/>
      <c r="Z8" s="30"/>
      <c r="AA8" s="30"/>
      <c r="AB8" s="30"/>
      <c r="AC8" s="30"/>
      <c r="AD8" s="30"/>
      <c r="AE8" s="30"/>
      <c r="AF8" s="30"/>
    </row>
    <row r="9" spans="1:32" s="15" customFormat="1" ht="18" x14ac:dyDescent="0.4">
      <c r="A9" s="30"/>
      <c r="B9" s="19"/>
      <c r="C9" s="19"/>
      <c r="D9" s="19"/>
      <c r="E9" s="19"/>
      <c r="F9" s="19"/>
      <c r="G9" s="19"/>
      <c r="H9" s="30"/>
      <c r="I9" s="30"/>
      <c r="J9" s="30"/>
      <c r="K9" s="30"/>
      <c r="L9" s="30"/>
      <c r="M9" s="30"/>
      <c r="N9" s="30"/>
      <c r="O9" s="30"/>
      <c r="P9" s="30"/>
      <c r="Q9" s="30"/>
      <c r="R9" s="30"/>
      <c r="S9" s="30"/>
      <c r="T9" s="30"/>
      <c r="U9" s="30"/>
      <c r="V9" s="30"/>
      <c r="W9" s="30"/>
      <c r="X9" s="30"/>
      <c r="Y9" s="30"/>
      <c r="Z9" s="30"/>
      <c r="AA9" s="30"/>
      <c r="AB9" s="30"/>
      <c r="AC9" s="30"/>
      <c r="AD9" s="30"/>
      <c r="AE9" s="30"/>
      <c r="AF9" s="30"/>
    </row>
    <row r="10" spans="1:32" s="15" customFormat="1" ht="18" x14ac:dyDescent="0.4">
      <c r="A10" s="30"/>
      <c r="B10" s="20" t="s">
        <v>342</v>
      </c>
      <c r="C10" s="19"/>
      <c r="D10" s="19"/>
      <c r="E10" s="19"/>
      <c r="F10" s="19"/>
      <c r="G10" s="19"/>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row>
    <row r="11" spans="1:32" s="15" customFormat="1" ht="15.5" x14ac:dyDescent="0.35">
      <c r="A11" s="30"/>
      <c r="B11" s="24"/>
      <c r="C11" s="194"/>
      <c r="D11" s="194"/>
      <c r="E11" s="194"/>
      <c r="F11" s="194"/>
      <c r="G11" s="174"/>
      <c r="H11" s="22"/>
      <c r="I11" s="22"/>
      <c r="J11" s="30"/>
      <c r="K11" s="30"/>
      <c r="L11" s="30"/>
      <c r="M11" s="30"/>
      <c r="N11" s="30"/>
      <c r="O11" s="30"/>
      <c r="P11" s="30"/>
      <c r="Q11" s="30"/>
      <c r="R11" s="30"/>
      <c r="S11" s="30"/>
      <c r="T11" s="30"/>
      <c r="U11" s="30"/>
      <c r="V11" s="30"/>
      <c r="W11" s="30"/>
      <c r="X11" s="30"/>
      <c r="Y11" s="30"/>
      <c r="Z11" s="30"/>
      <c r="AA11" s="30"/>
      <c r="AB11" s="30"/>
      <c r="AC11" s="30"/>
      <c r="AD11" s="30"/>
      <c r="AE11" s="30"/>
      <c r="AF11" s="30"/>
    </row>
    <row r="12" spans="1:32" s="22" customFormat="1" ht="15.75" customHeight="1" x14ac:dyDescent="0.35">
      <c r="A12" s="37"/>
      <c r="B12" s="23" t="s">
        <v>343</v>
      </c>
      <c r="K12" s="36"/>
    </row>
    <row r="13" spans="1:32" ht="15.75" customHeight="1" x14ac:dyDescent="0.35">
      <c r="A13" s="22"/>
      <c r="B13" s="918" t="s">
        <v>344</v>
      </c>
      <c r="C13" s="285"/>
      <c r="D13" s="285"/>
      <c r="E13" s="286"/>
      <c r="F13" s="286"/>
      <c r="G13" s="286"/>
      <c r="H13" s="286"/>
      <c r="I13" s="286"/>
      <c r="J13" s="296"/>
      <c r="K13" s="22"/>
      <c r="L13" s="22"/>
      <c r="M13" s="22"/>
      <c r="N13" s="22"/>
      <c r="O13" s="22"/>
      <c r="P13" s="22"/>
      <c r="Q13" s="296"/>
      <c r="R13" s="296"/>
      <c r="S13" s="22"/>
      <c r="T13" s="22"/>
      <c r="U13" s="22"/>
      <c r="V13" s="22"/>
      <c r="W13" s="22"/>
      <c r="X13" s="22"/>
      <c r="Y13" s="22"/>
      <c r="Z13" s="22"/>
      <c r="AA13" s="22"/>
      <c r="AB13" s="22"/>
      <c r="AC13" s="22"/>
      <c r="AD13" s="22"/>
      <c r="AE13" s="22"/>
      <c r="AF13" s="22"/>
    </row>
    <row r="14" spans="1:32" ht="15.5" x14ac:dyDescent="0.35">
      <c r="A14" s="22"/>
      <c r="B14" s="296"/>
      <c r="C14" s="296"/>
      <c r="D14" s="296"/>
      <c r="E14" s="296"/>
      <c r="F14" s="296"/>
      <c r="G14" s="308"/>
      <c r="H14" s="308"/>
      <c r="I14" s="18"/>
      <c r="J14" s="22"/>
      <c r="K14" s="22"/>
      <c r="L14" s="22"/>
      <c r="M14" s="22"/>
      <c r="N14" s="22"/>
      <c r="O14" s="22"/>
      <c r="P14" s="22"/>
      <c r="Q14" s="308"/>
      <c r="R14" s="308"/>
      <c r="S14" s="308"/>
      <c r="T14" s="308"/>
      <c r="U14" s="308"/>
      <c r="V14" s="308"/>
      <c r="W14" s="22"/>
      <c r="X14" s="22"/>
      <c r="Y14" s="22"/>
      <c r="Z14" s="22"/>
      <c r="AA14" s="22"/>
      <c r="AB14" s="22"/>
      <c r="AC14" s="22"/>
      <c r="AD14" s="22"/>
      <c r="AE14" s="22"/>
      <c r="AF14" s="22"/>
    </row>
    <row r="15" spans="1:32" ht="31.5" thickBot="1" x14ac:dyDescent="0.4">
      <c r="A15" s="22"/>
      <c r="B15" s="206" t="s">
        <v>268</v>
      </c>
      <c r="C15" s="178">
        <v>2016</v>
      </c>
      <c r="D15" s="179">
        <v>2017</v>
      </c>
      <c r="E15" s="179">
        <v>2018</v>
      </c>
      <c r="F15" s="179">
        <v>2019</v>
      </c>
      <c r="G15" s="179">
        <v>2020</v>
      </c>
      <c r="H15" s="180" t="s">
        <v>174</v>
      </c>
      <c r="I15" s="180" t="s">
        <v>175</v>
      </c>
      <c r="J15" s="22"/>
      <c r="K15" s="22"/>
      <c r="L15" s="22"/>
      <c r="M15" s="22"/>
      <c r="N15" s="22"/>
      <c r="O15" s="290"/>
      <c r="P15" s="297"/>
      <c r="Q15" s="297"/>
      <c r="R15" s="297"/>
      <c r="S15" s="297"/>
      <c r="T15" s="297"/>
      <c r="U15" s="297"/>
      <c r="V15" s="298"/>
      <c r="W15" s="299"/>
      <c r="X15" s="296"/>
      <c r="Y15" s="300"/>
      <c r="Z15" s="297"/>
      <c r="AA15" s="297"/>
      <c r="AB15" s="297"/>
      <c r="AC15" s="297"/>
      <c r="AD15" s="297"/>
      <c r="AE15" s="298"/>
      <c r="AF15" s="22"/>
    </row>
    <row r="16" spans="1:32" ht="15.75" customHeight="1" x14ac:dyDescent="0.35">
      <c r="A16" s="22"/>
      <c r="B16" s="301" t="s">
        <v>345</v>
      </c>
      <c r="C16" s="302">
        <v>0.16077486090076801</v>
      </c>
      <c r="D16" s="302">
        <v>0.153288398486504</v>
      </c>
      <c r="E16" s="302">
        <v>0.146617485508763</v>
      </c>
      <c r="F16" s="302">
        <v>0.140608980121152</v>
      </c>
      <c r="G16" s="302">
        <v>0.179886491555348</v>
      </c>
      <c r="H16" s="303">
        <v>0.27933856998573597</v>
      </c>
      <c r="I16" s="303">
        <v>0.118872008643038</v>
      </c>
      <c r="J16" s="304"/>
      <c r="K16" s="22"/>
      <c r="L16" s="22"/>
      <c r="M16" s="22"/>
      <c r="N16" s="22"/>
      <c r="O16" s="22"/>
      <c r="P16" s="22"/>
      <c r="Q16" s="305"/>
      <c r="R16" s="306"/>
      <c r="S16" s="305"/>
      <c r="T16" s="306"/>
      <c r="U16" s="305"/>
      <c r="V16" s="305"/>
      <c r="W16" s="307"/>
      <c r="X16" s="207"/>
      <c r="Y16" s="308"/>
      <c r="Z16" s="306"/>
      <c r="AA16" s="306"/>
      <c r="AB16" s="306"/>
      <c r="AC16" s="306"/>
      <c r="AD16" s="306"/>
      <c r="AE16" s="305"/>
      <c r="AF16" s="22"/>
    </row>
    <row r="17" spans="1:32" ht="15.5" x14ac:dyDescent="0.35">
      <c r="A17" s="22"/>
      <c r="B17" s="295" t="s">
        <v>346</v>
      </c>
      <c r="C17" s="187">
        <v>7.5836761342595302E-2</v>
      </c>
      <c r="D17" s="187">
        <v>7.3857081501723404E-2</v>
      </c>
      <c r="E17" s="187">
        <v>7.3882484954880506E-2</v>
      </c>
      <c r="F17" s="187">
        <v>7.1945013789146695E-2</v>
      </c>
      <c r="G17" s="187">
        <v>0.10395746870137</v>
      </c>
      <c r="H17" s="182">
        <v>0.44495724201324299</v>
      </c>
      <c r="I17" s="182">
        <v>0.37080575252598802</v>
      </c>
      <c r="J17" s="22"/>
      <c r="K17" s="22"/>
      <c r="L17" s="22"/>
      <c r="M17" s="22"/>
      <c r="N17" s="22"/>
      <c r="O17" s="290"/>
      <c r="P17" s="306"/>
      <c r="Q17" s="305"/>
      <c r="R17" s="306"/>
      <c r="S17" s="305"/>
      <c r="T17" s="306"/>
      <c r="U17" s="305"/>
      <c r="V17" s="305"/>
      <c r="W17" s="307"/>
      <c r="X17" s="207"/>
      <c r="Y17" s="309"/>
      <c r="Z17" s="306"/>
      <c r="AA17" s="306"/>
      <c r="AB17" s="306"/>
      <c r="AC17" s="306"/>
      <c r="AD17" s="306"/>
      <c r="AE17" s="305"/>
      <c r="AF17" s="22"/>
    </row>
    <row r="18" spans="1:32" ht="15.75" customHeight="1" x14ac:dyDescent="0.35">
      <c r="A18" s="22"/>
      <c r="B18" s="310"/>
      <c r="C18" s="311"/>
      <c r="D18" s="311"/>
      <c r="E18" s="311"/>
      <c r="F18" s="311"/>
      <c r="G18" s="311"/>
      <c r="H18" s="182"/>
      <c r="I18" s="182"/>
      <c r="J18" s="22"/>
      <c r="K18" s="22"/>
      <c r="L18" s="22"/>
      <c r="M18" s="22"/>
      <c r="N18" s="22"/>
      <c r="O18" s="290"/>
      <c r="P18" s="306"/>
      <c r="Q18" s="305"/>
      <c r="R18" s="306"/>
      <c r="S18" s="305"/>
      <c r="T18" s="306"/>
      <c r="U18" s="305"/>
      <c r="V18" s="305"/>
      <c r="W18" s="307"/>
      <c r="X18" s="207"/>
      <c r="Y18" s="309"/>
      <c r="Z18" s="306"/>
      <c r="AA18" s="306"/>
      <c r="AB18" s="306"/>
      <c r="AC18" s="306"/>
      <c r="AD18" s="306"/>
      <c r="AE18" s="305"/>
      <c r="AF18" s="22"/>
    </row>
    <row r="19" spans="1:32" ht="15.75" customHeight="1" x14ac:dyDescent="0.35">
      <c r="A19" s="22"/>
      <c r="B19" s="23" t="s">
        <v>347</v>
      </c>
      <c r="C19" s="296"/>
      <c r="D19" s="296"/>
      <c r="E19" s="296"/>
      <c r="F19" s="296"/>
      <c r="G19" s="306"/>
      <c r="H19" s="305"/>
      <c r="I19" s="306"/>
      <c r="J19" s="22"/>
      <c r="K19" s="22"/>
      <c r="L19" s="22"/>
      <c r="M19" s="22"/>
      <c r="N19" s="22"/>
      <c r="O19" s="22"/>
      <c r="P19" s="22"/>
      <c r="Q19" s="306"/>
      <c r="R19" s="305"/>
      <c r="S19" s="306"/>
      <c r="T19" s="305"/>
      <c r="U19" s="306"/>
      <c r="V19" s="305"/>
      <c r="W19" s="305"/>
      <c r="X19" s="307"/>
      <c r="Y19" s="207"/>
      <c r="Z19" s="309"/>
      <c r="AA19" s="306"/>
      <c r="AB19" s="306"/>
      <c r="AC19" s="306"/>
      <c r="AD19" s="306"/>
      <c r="AE19" s="306"/>
      <c r="AF19" s="305"/>
    </row>
    <row r="20" spans="1:32" ht="15.75" customHeight="1" x14ac:dyDescent="0.35">
      <c r="A20" s="22"/>
      <c r="B20" s="918" t="s">
        <v>348</v>
      </c>
      <c r="C20" s="296"/>
      <c r="D20" s="296"/>
      <c r="E20" s="296"/>
      <c r="F20" s="296"/>
      <c r="G20" s="306"/>
      <c r="H20" s="305"/>
      <c r="I20" s="306"/>
      <c r="J20" s="22"/>
      <c r="K20" s="22"/>
      <c r="L20" s="22"/>
      <c r="M20" s="22"/>
      <c r="N20" s="22"/>
      <c r="O20" s="22"/>
      <c r="P20" s="22"/>
      <c r="Q20" s="306"/>
      <c r="R20" s="305"/>
      <c r="S20" s="306"/>
      <c r="T20" s="305"/>
      <c r="U20" s="306"/>
      <c r="V20" s="305"/>
      <c r="W20" s="305"/>
      <c r="X20" s="22"/>
      <c r="Y20" s="207"/>
      <c r="Z20" s="207"/>
      <c r="AA20" s="306"/>
      <c r="AB20" s="306"/>
      <c r="AC20" s="306"/>
      <c r="AD20" s="306"/>
      <c r="AE20" s="306"/>
      <c r="AF20" s="305"/>
    </row>
    <row r="21" spans="1:32" ht="15.5" x14ac:dyDescent="0.35">
      <c r="A21" s="22"/>
      <c r="B21" s="296"/>
      <c r="C21" s="296"/>
      <c r="D21" s="296"/>
      <c r="E21" s="296"/>
      <c r="F21" s="296"/>
      <c r="G21" s="312"/>
      <c r="H21" s="313"/>
      <c r="I21" s="312"/>
      <c r="J21" s="22"/>
      <c r="K21" s="22"/>
      <c r="L21" s="22"/>
      <c r="M21" s="22"/>
      <c r="N21" s="22"/>
      <c r="O21" s="22"/>
      <c r="P21" s="22"/>
      <c r="Q21" s="312"/>
      <c r="R21" s="313"/>
      <c r="S21" s="312"/>
      <c r="T21" s="313"/>
      <c r="U21" s="312"/>
      <c r="V21" s="313"/>
      <c r="W21" s="313"/>
      <c r="X21" s="297"/>
      <c r="Y21" s="207"/>
      <c r="Z21" s="207"/>
      <c r="AA21" s="306"/>
      <c r="AB21" s="312"/>
      <c r="AC21" s="312"/>
      <c r="AD21" s="312"/>
      <c r="AE21" s="312"/>
      <c r="AF21" s="313"/>
    </row>
    <row r="22" spans="1:32" ht="15.75" customHeight="1" thickBot="1" x14ac:dyDescent="0.4">
      <c r="A22" s="22"/>
      <c r="B22" s="314" t="s">
        <v>349</v>
      </c>
      <c r="C22" s="178">
        <v>2016</v>
      </c>
      <c r="D22" s="179">
        <v>2017</v>
      </c>
      <c r="E22" s="179">
        <v>2018</v>
      </c>
      <c r="F22" s="179">
        <v>2019</v>
      </c>
      <c r="G22" s="179">
        <v>2020</v>
      </c>
      <c r="H22" s="23"/>
      <c r="I22" s="306"/>
      <c r="J22" s="22"/>
      <c r="K22" s="22"/>
      <c r="L22" s="22"/>
      <c r="M22" s="22"/>
      <c r="N22" s="22"/>
      <c r="O22" s="22"/>
      <c r="P22" s="22"/>
      <c r="Q22" s="306"/>
      <c r="R22" s="305"/>
      <c r="S22" s="306"/>
      <c r="T22" s="305"/>
      <c r="U22" s="306"/>
      <c r="V22" s="305"/>
      <c r="W22" s="305"/>
      <c r="X22" s="290"/>
      <c r="Y22" s="207"/>
      <c r="Z22" s="309"/>
      <c r="AA22" s="306"/>
      <c r="AB22" s="306"/>
      <c r="AC22" s="306"/>
      <c r="AD22" s="306"/>
      <c r="AE22" s="306"/>
      <c r="AF22" s="305"/>
    </row>
    <row r="23" spans="1:32" ht="15.75" customHeight="1" x14ac:dyDescent="0.35">
      <c r="A23" s="22"/>
      <c r="B23" s="315" t="s">
        <v>350</v>
      </c>
      <c r="C23" s="316">
        <v>0.67152047592695097</v>
      </c>
      <c r="D23" s="316">
        <v>0.677114118061802</v>
      </c>
      <c r="E23" s="316">
        <v>0.68041591357354403</v>
      </c>
      <c r="F23" s="316">
        <v>0.67970212811486896</v>
      </c>
      <c r="G23" s="316">
        <v>0.67077274482942595</v>
      </c>
      <c r="H23" s="18"/>
      <c r="I23" s="312"/>
      <c r="J23" s="22"/>
      <c r="K23" s="22"/>
      <c r="L23" s="22"/>
      <c r="M23" s="22"/>
      <c r="N23" s="22"/>
      <c r="O23" s="22"/>
      <c r="P23" s="22"/>
      <c r="Q23" s="312"/>
      <c r="R23" s="313"/>
      <c r="S23" s="312"/>
      <c r="T23" s="313"/>
      <c r="U23" s="312"/>
      <c r="V23" s="313"/>
      <c r="W23" s="313"/>
      <c r="X23" s="297"/>
      <c r="Y23" s="207"/>
      <c r="Z23" s="207"/>
      <c r="AA23" s="306"/>
      <c r="AB23" s="312"/>
      <c r="AC23" s="312"/>
      <c r="AD23" s="312"/>
      <c r="AE23" s="312"/>
      <c r="AF23" s="313"/>
    </row>
    <row r="24" spans="1:32" ht="15.75" customHeight="1" x14ac:dyDescent="0.35">
      <c r="A24" s="22"/>
      <c r="B24" s="315" t="s">
        <v>351</v>
      </c>
      <c r="C24" s="316" t="s">
        <v>352</v>
      </c>
      <c r="D24" s="316" t="s">
        <v>352</v>
      </c>
      <c r="E24" s="316" t="s">
        <v>352</v>
      </c>
      <c r="F24" s="316" t="s">
        <v>352</v>
      </c>
      <c r="G24" s="316" t="s">
        <v>352</v>
      </c>
      <c r="H24" s="305"/>
      <c r="I24" s="312"/>
      <c r="J24" s="22"/>
      <c r="K24" s="22"/>
      <c r="L24" s="22"/>
      <c r="M24" s="22"/>
      <c r="N24" s="22"/>
      <c r="O24" s="22"/>
      <c r="P24" s="22"/>
      <c r="Q24" s="312"/>
      <c r="R24" s="313"/>
      <c r="S24" s="312"/>
      <c r="T24" s="313"/>
      <c r="U24" s="312"/>
      <c r="V24" s="313"/>
      <c r="W24" s="313"/>
      <c r="X24" s="22"/>
      <c r="Y24" s="207"/>
      <c r="Z24" s="207"/>
      <c r="AA24" s="306"/>
      <c r="AB24" s="312"/>
      <c r="AC24" s="312"/>
      <c r="AD24" s="312"/>
      <c r="AE24" s="312"/>
      <c r="AF24" s="313"/>
    </row>
    <row r="25" spans="1:32" ht="15.75" customHeight="1" x14ac:dyDescent="0.35">
      <c r="A25" s="22"/>
      <c r="B25" s="315" t="s">
        <v>353</v>
      </c>
      <c r="C25" s="316">
        <v>1.069074810082E-4</v>
      </c>
      <c r="D25" s="316">
        <v>7.9072479811807505E-5</v>
      </c>
      <c r="E25" s="316">
        <v>2.06169980276405E-4</v>
      </c>
      <c r="F25" s="316">
        <v>3.3168205600077002E-4</v>
      </c>
      <c r="G25" s="316">
        <v>3.7513233835269701E-4</v>
      </c>
      <c r="H25" s="305"/>
      <c r="I25" s="312"/>
      <c r="J25" s="22"/>
      <c r="K25" s="22"/>
      <c r="L25" s="22"/>
      <c r="M25" s="22"/>
      <c r="N25" s="22"/>
      <c r="O25" s="22"/>
      <c r="P25" s="22"/>
      <c r="Q25" s="312"/>
      <c r="R25" s="313"/>
      <c r="S25" s="312"/>
      <c r="T25" s="313"/>
      <c r="U25" s="312"/>
      <c r="V25" s="313"/>
      <c r="W25" s="313"/>
      <c r="X25" s="22"/>
      <c r="Y25" s="207"/>
      <c r="Z25" s="207"/>
      <c r="AA25" s="306"/>
      <c r="AB25" s="312"/>
      <c r="AC25" s="312"/>
      <c r="AD25" s="312"/>
      <c r="AE25" s="312"/>
      <c r="AF25" s="313"/>
    </row>
    <row r="26" spans="1:32" ht="15.75" customHeight="1" x14ac:dyDescent="0.35">
      <c r="A26" s="22"/>
      <c r="B26" s="315" t="s">
        <v>354</v>
      </c>
      <c r="C26" s="316">
        <v>1.1130955375559699E-3</v>
      </c>
      <c r="D26" s="316">
        <v>6.8200013837684003E-4</v>
      </c>
      <c r="E26" s="316">
        <v>4.1921229322869097E-4</v>
      </c>
      <c r="F26" s="316">
        <v>5.2070516318400504E-4</v>
      </c>
      <c r="G26" s="316">
        <v>1.8895554820728399E-4</v>
      </c>
      <c r="H26" s="305"/>
      <c r="I26" s="312"/>
      <c r="J26" s="22"/>
      <c r="K26" s="22"/>
      <c r="L26" s="22"/>
      <c r="M26" s="22"/>
      <c r="N26" s="22"/>
      <c r="O26" s="22"/>
      <c r="P26" s="22"/>
      <c r="Q26" s="312"/>
      <c r="R26" s="313"/>
      <c r="S26" s="312"/>
      <c r="T26" s="313"/>
      <c r="U26" s="312"/>
      <c r="V26" s="313"/>
      <c r="W26" s="313"/>
      <c r="X26" s="297"/>
      <c r="Y26" s="207"/>
      <c r="Z26" s="207"/>
      <c r="AA26" s="306"/>
      <c r="AB26" s="312"/>
      <c r="AC26" s="312"/>
      <c r="AD26" s="312"/>
      <c r="AE26" s="312"/>
      <c r="AF26" s="313"/>
    </row>
    <row r="27" spans="1:32" ht="15.75" customHeight="1" x14ac:dyDescent="0.35">
      <c r="A27" s="22"/>
      <c r="B27" s="315" t="s">
        <v>355</v>
      </c>
      <c r="C27" s="316">
        <v>1.25773507068471E-5</v>
      </c>
      <c r="D27" s="316">
        <v>6.5893733176506302E-6</v>
      </c>
      <c r="E27" s="316">
        <v>6.87233267588017E-6</v>
      </c>
      <c r="F27" s="316" t="s">
        <v>352</v>
      </c>
      <c r="G27" s="316">
        <v>2.77875806187183E-6</v>
      </c>
      <c r="H27" s="305"/>
      <c r="I27" s="312"/>
      <c r="J27" s="22"/>
      <c r="K27" s="22"/>
      <c r="L27" s="22"/>
      <c r="M27" s="22"/>
      <c r="N27" s="22"/>
      <c r="O27" s="22"/>
      <c r="P27" s="22"/>
      <c r="Q27" s="312"/>
      <c r="R27" s="313"/>
      <c r="S27" s="312"/>
      <c r="T27" s="313"/>
      <c r="U27" s="312"/>
      <c r="V27" s="313"/>
      <c r="W27" s="313"/>
      <c r="X27" s="317"/>
      <c r="Y27" s="207"/>
      <c r="Z27" s="207"/>
      <c r="AA27" s="306"/>
      <c r="AB27" s="312"/>
      <c r="AC27" s="312"/>
      <c r="AD27" s="312"/>
      <c r="AE27" s="312"/>
      <c r="AF27" s="313"/>
    </row>
    <row r="28" spans="1:32" ht="15.75" customHeight="1" x14ac:dyDescent="0.35">
      <c r="A28" s="22"/>
      <c r="B28" s="315" t="s">
        <v>356</v>
      </c>
      <c r="C28" s="316">
        <v>1.19799265482719E-3</v>
      </c>
      <c r="D28" s="316">
        <v>1.6769955093420799E-3</v>
      </c>
      <c r="E28" s="316">
        <v>1.82460432544619E-3</v>
      </c>
      <c r="F28" s="316">
        <v>1.9508611250797999E-3</v>
      </c>
      <c r="G28" s="316">
        <v>2.5647936911076998E-3</v>
      </c>
      <c r="H28" s="305"/>
      <c r="I28" s="318"/>
      <c r="J28" s="22"/>
      <c r="K28" s="22"/>
      <c r="L28" s="22"/>
      <c r="M28" s="22"/>
      <c r="N28" s="22"/>
      <c r="O28" s="22"/>
      <c r="P28" s="22"/>
      <c r="Q28" s="318"/>
      <c r="R28" s="305"/>
      <c r="S28" s="318"/>
      <c r="T28" s="305"/>
      <c r="U28" s="318"/>
      <c r="V28" s="305"/>
      <c r="W28" s="317"/>
      <c r="X28" s="307"/>
      <c r="Y28" s="207"/>
      <c r="Z28" s="207"/>
      <c r="AA28" s="318"/>
      <c r="AB28" s="318"/>
      <c r="AC28" s="318"/>
      <c r="AD28" s="318"/>
      <c r="AE28" s="318"/>
      <c r="AF28" s="317"/>
    </row>
    <row r="29" spans="1:32" ht="15.75" customHeight="1" x14ac:dyDescent="0.35">
      <c r="A29" s="22"/>
      <c r="B29" s="315" t="s">
        <v>249</v>
      </c>
      <c r="C29" s="316">
        <v>4.1631030839663899E-3</v>
      </c>
      <c r="D29" s="316">
        <v>4.87943094172029E-3</v>
      </c>
      <c r="E29" s="316">
        <v>5.2332813326827496E-3</v>
      </c>
      <c r="F29" s="316">
        <v>5.8989475336051001E-3</v>
      </c>
      <c r="G29" s="316">
        <v>6.50785138090382E-3</v>
      </c>
      <c r="H29" s="305"/>
      <c r="I29" s="318"/>
      <c r="J29" s="22"/>
      <c r="K29" s="22"/>
      <c r="L29" s="22"/>
      <c r="M29" s="22"/>
      <c r="N29" s="22"/>
      <c r="O29" s="22"/>
      <c r="P29" s="22"/>
      <c r="Q29" s="318"/>
      <c r="R29" s="305"/>
      <c r="S29" s="318"/>
      <c r="T29" s="305"/>
      <c r="U29" s="318"/>
      <c r="V29" s="305"/>
      <c r="W29" s="317"/>
      <c r="X29" s="317"/>
      <c r="Y29" s="308"/>
      <c r="Z29" s="207"/>
      <c r="AA29" s="318"/>
      <c r="AB29" s="318"/>
      <c r="AC29" s="318"/>
      <c r="AD29" s="318"/>
      <c r="AE29" s="318"/>
      <c r="AF29" s="317"/>
    </row>
    <row r="30" spans="1:32" ht="15.75" customHeight="1" x14ac:dyDescent="0.35">
      <c r="A30" s="22"/>
      <c r="B30" s="315" t="s">
        <v>357</v>
      </c>
      <c r="C30" s="316">
        <v>1.92433465814761E-3</v>
      </c>
      <c r="D30" s="316">
        <v>1.95704387534224E-3</v>
      </c>
      <c r="E30" s="316">
        <v>1.63561517685948E-3</v>
      </c>
      <c r="F30" s="316">
        <v>1.9651270199615499E-3</v>
      </c>
      <c r="G30" s="316">
        <v>2.1146348850844599E-3</v>
      </c>
      <c r="H30" s="305"/>
      <c r="I30" s="318"/>
      <c r="J30" s="22"/>
      <c r="K30" s="22"/>
      <c r="L30" s="22"/>
      <c r="M30" s="22"/>
      <c r="N30" s="22"/>
      <c r="O30" s="22"/>
      <c r="P30" s="22"/>
      <c r="Q30" s="318"/>
      <c r="R30" s="305"/>
      <c r="S30" s="318"/>
      <c r="T30" s="305"/>
      <c r="U30" s="318"/>
      <c r="V30" s="305"/>
      <c r="W30" s="317"/>
      <c r="X30" s="317"/>
      <c r="Y30" s="207"/>
      <c r="Z30" s="207"/>
      <c r="AA30" s="318"/>
      <c r="AB30" s="318"/>
      <c r="AC30" s="318"/>
      <c r="AD30" s="318"/>
      <c r="AE30" s="318"/>
      <c r="AF30" s="317"/>
    </row>
    <row r="31" spans="1:32" ht="15.75" customHeight="1" x14ac:dyDescent="0.35">
      <c r="A31" s="22"/>
      <c r="B31" s="315" t="s">
        <v>358</v>
      </c>
      <c r="C31" s="316">
        <v>3.8518136539719299E-3</v>
      </c>
      <c r="D31" s="316">
        <v>4.04587521703748E-3</v>
      </c>
      <c r="E31" s="316">
        <v>4.1440166035557396E-3</v>
      </c>
      <c r="F31" s="316">
        <v>4.0729129887406403E-3</v>
      </c>
      <c r="G31" s="316">
        <v>2.65371394908759E-3</v>
      </c>
      <c r="H31" s="305"/>
      <c r="I31" s="22"/>
      <c r="J31" s="22"/>
      <c r="K31" s="22"/>
      <c r="L31" s="22"/>
      <c r="M31" s="22"/>
      <c r="N31" s="22"/>
      <c r="O31" s="22"/>
      <c r="P31" s="22"/>
      <c r="Q31" s="22"/>
      <c r="R31" s="22"/>
      <c r="S31" s="22"/>
      <c r="T31" s="22"/>
      <c r="U31" s="22"/>
      <c r="V31" s="22"/>
      <c r="W31" s="22"/>
      <c r="X31" s="22"/>
      <c r="Y31" s="22"/>
      <c r="Z31" s="22"/>
      <c r="AA31" s="22"/>
      <c r="AB31" s="22"/>
      <c r="AC31" s="22"/>
      <c r="AD31" s="22"/>
      <c r="AE31" s="22"/>
      <c r="AF31" s="22"/>
    </row>
    <row r="32" spans="1:32" ht="15.75" customHeight="1" x14ac:dyDescent="0.35">
      <c r="A32" s="22"/>
      <c r="B32" s="315" t="s">
        <v>359</v>
      </c>
      <c r="C32" s="316">
        <v>2.4771092217135401E-2</v>
      </c>
      <c r="D32" s="316">
        <v>1.8885143928386701E-2</v>
      </c>
      <c r="E32" s="316">
        <v>1.6036588299166401E-2</v>
      </c>
      <c r="F32" s="316">
        <v>1.26431493389541E-2</v>
      </c>
      <c r="G32" s="316">
        <v>9.5950515876434203E-3</v>
      </c>
      <c r="H32" s="305"/>
      <c r="I32" s="22"/>
      <c r="J32" s="22"/>
      <c r="K32" s="22"/>
      <c r="L32" s="22"/>
      <c r="M32" s="22"/>
      <c r="N32" s="22"/>
      <c r="O32" s="22"/>
      <c r="P32" s="22"/>
      <c r="Q32" s="22"/>
      <c r="R32" s="22"/>
      <c r="S32" s="22"/>
      <c r="T32" s="22"/>
      <c r="U32" s="22"/>
      <c r="V32" s="22"/>
      <c r="W32" s="22"/>
      <c r="X32" s="22"/>
      <c r="Y32" s="22"/>
      <c r="Z32" s="22"/>
      <c r="AA32" s="22"/>
      <c r="AB32" s="22"/>
      <c r="AC32" s="22"/>
      <c r="AD32" s="22"/>
      <c r="AE32" s="22"/>
      <c r="AF32" s="22"/>
    </row>
    <row r="33" spans="1:32" ht="15.75" customHeight="1" x14ac:dyDescent="0.35">
      <c r="A33" s="22"/>
      <c r="B33" s="315" t="s">
        <v>360</v>
      </c>
      <c r="C33" s="316">
        <v>0.28023280676158402</v>
      </c>
      <c r="D33" s="316">
        <v>0.282812608106906</v>
      </c>
      <c r="E33" s="316">
        <v>0.28390637133962399</v>
      </c>
      <c r="F33" s="316">
        <v>0.28841003035069102</v>
      </c>
      <c r="G33" s="316">
        <v>0.28929094430535202</v>
      </c>
      <c r="H33" s="305"/>
      <c r="I33" s="297"/>
      <c r="J33" s="22"/>
      <c r="K33" s="22"/>
      <c r="L33" s="22"/>
      <c r="M33" s="22"/>
      <c r="N33" s="22"/>
      <c r="O33" s="22"/>
      <c r="P33" s="22"/>
      <c r="Q33" s="297"/>
      <c r="R33" s="297"/>
      <c r="S33" s="22"/>
      <c r="T33" s="22"/>
      <c r="U33" s="22"/>
      <c r="V33" s="22"/>
      <c r="W33" s="22"/>
      <c r="X33" s="22"/>
      <c r="Y33" s="22"/>
      <c r="Z33" s="22"/>
      <c r="AA33" s="22"/>
      <c r="AB33" s="22"/>
      <c r="AC33" s="22"/>
      <c r="AD33" s="22"/>
      <c r="AE33" s="22"/>
      <c r="AF33" s="22"/>
    </row>
    <row r="34" spans="1:32" ht="15.75" customHeight="1" x14ac:dyDescent="0.35">
      <c r="A34" s="22"/>
      <c r="B34" s="315" t="s">
        <v>361</v>
      </c>
      <c r="C34" s="316">
        <v>2.5469135181365398E-4</v>
      </c>
      <c r="D34" s="316">
        <v>1.6143964628244001E-4</v>
      </c>
      <c r="E34" s="316">
        <v>1.54627485207304E-4</v>
      </c>
      <c r="F34" s="316">
        <v>5.7063579527014301E-5</v>
      </c>
      <c r="G34" s="316">
        <v>2.77875806187183E-5</v>
      </c>
      <c r="H34" s="305"/>
      <c r="I34" s="317"/>
      <c r="J34" s="317"/>
      <c r="K34" s="317"/>
      <c r="L34" s="317"/>
      <c r="M34" s="317"/>
      <c r="N34" s="317"/>
      <c r="O34" s="317"/>
      <c r="P34" s="317"/>
      <c r="Q34" s="317"/>
      <c r="R34" s="317"/>
      <c r="S34" s="22"/>
      <c r="T34" s="22"/>
      <c r="U34" s="22"/>
      <c r="V34" s="22"/>
      <c r="W34" s="22"/>
      <c r="X34" s="22"/>
      <c r="Y34" s="22"/>
      <c r="Z34" s="22"/>
      <c r="AA34" s="22"/>
      <c r="AB34" s="22"/>
      <c r="AC34" s="22"/>
      <c r="AD34" s="22"/>
      <c r="AE34" s="22"/>
      <c r="AF34" s="22"/>
    </row>
    <row r="35" spans="1:32" ht="15.75" customHeight="1" x14ac:dyDescent="0.35">
      <c r="A35" s="22"/>
      <c r="B35" s="315" t="s">
        <v>362</v>
      </c>
      <c r="C35" s="316">
        <v>1.05461085676913E-2</v>
      </c>
      <c r="D35" s="316">
        <v>7.4394024756275602E-3</v>
      </c>
      <c r="E35" s="316">
        <v>5.6971637883046601E-3</v>
      </c>
      <c r="F35" s="316">
        <v>4.3047337805691404E-3</v>
      </c>
      <c r="G35" s="316">
        <v>1.5808354613988801E-2</v>
      </c>
      <c r="H35" s="313"/>
      <c r="I35" s="307"/>
      <c r="J35" s="307"/>
      <c r="K35" s="307"/>
      <c r="L35" s="307"/>
      <c r="M35" s="307"/>
      <c r="N35" s="307"/>
      <c r="O35" s="307"/>
      <c r="P35" s="307"/>
      <c r="Q35" s="307"/>
      <c r="R35" s="307"/>
      <c r="S35" s="22"/>
      <c r="T35" s="22"/>
      <c r="U35" s="22"/>
      <c r="V35" s="22"/>
      <c r="W35" s="22"/>
      <c r="X35" s="22"/>
      <c r="Y35" s="22"/>
      <c r="Z35" s="22"/>
      <c r="AA35" s="22"/>
      <c r="AB35" s="22"/>
      <c r="AC35" s="22"/>
      <c r="AD35" s="22"/>
      <c r="AE35" s="22"/>
      <c r="AF35" s="22"/>
    </row>
    <row r="36" spans="1:32" ht="15.75" customHeight="1" x14ac:dyDescent="0.35">
      <c r="A36" s="22"/>
      <c r="B36" s="315" t="s">
        <v>363</v>
      </c>
      <c r="C36" s="316">
        <v>3.0500075464104203E-4</v>
      </c>
      <c r="D36" s="316">
        <v>2.6028024604720002E-4</v>
      </c>
      <c r="E36" s="316">
        <v>3.1956346942842802E-4</v>
      </c>
      <c r="F36" s="316">
        <v>1.42658948817536E-4</v>
      </c>
      <c r="G36" s="316">
        <v>9.7256532165513904E-5</v>
      </c>
      <c r="H36" s="319"/>
      <c r="I36" s="320"/>
      <c r="J36" s="320"/>
      <c r="K36" s="320"/>
      <c r="L36" s="320"/>
      <c r="M36" s="320"/>
      <c r="N36" s="320"/>
      <c r="O36" s="320"/>
      <c r="P36" s="320"/>
      <c r="Q36" s="320"/>
      <c r="R36" s="320"/>
      <c r="S36" s="22"/>
      <c r="T36" s="22"/>
      <c r="U36" s="22"/>
      <c r="V36" s="22"/>
      <c r="W36" s="22"/>
      <c r="X36" s="22"/>
      <c r="Y36" s="22"/>
      <c r="Z36" s="22"/>
      <c r="AA36" s="22"/>
      <c r="AB36" s="22"/>
      <c r="AC36" s="22"/>
      <c r="AD36" s="22"/>
      <c r="AE36" s="22"/>
      <c r="AF36" s="22"/>
    </row>
    <row r="37" spans="1:32" ht="15.75" customHeight="1" x14ac:dyDescent="0.35">
      <c r="A37" s="22"/>
      <c r="B37" s="297"/>
      <c r="C37" s="297"/>
      <c r="D37" s="297"/>
      <c r="E37" s="297"/>
      <c r="F37" s="297"/>
      <c r="G37" s="22"/>
      <c r="H37" s="22"/>
      <c r="I37" s="22"/>
      <c r="J37" s="290"/>
      <c r="K37" s="290"/>
      <c r="L37" s="290"/>
      <c r="M37" s="290"/>
      <c r="N37" s="290"/>
      <c r="O37" s="290"/>
      <c r="P37" s="290"/>
      <c r="Q37" s="290"/>
      <c r="R37" s="290"/>
      <c r="S37" s="22"/>
      <c r="T37" s="22"/>
      <c r="U37" s="22"/>
      <c r="V37" s="22"/>
      <c r="W37" s="22"/>
      <c r="X37" s="22"/>
      <c r="Y37" s="22"/>
      <c r="Z37" s="22"/>
      <c r="AA37" s="22"/>
      <c r="AB37" s="22"/>
      <c r="AC37" s="22"/>
      <c r="AD37" s="22"/>
      <c r="AE37" s="22"/>
      <c r="AF37" s="22"/>
    </row>
    <row r="38" spans="1:32" ht="15.75" customHeight="1" x14ac:dyDescent="0.35">
      <c r="A38" s="22"/>
      <c r="B38" s="22"/>
      <c r="C38" s="22"/>
      <c r="D38" s="22"/>
      <c r="E38" s="22"/>
      <c r="F38" s="22"/>
      <c r="G38" s="194" t="s">
        <v>271</v>
      </c>
      <c r="H38" s="296"/>
      <c r="I38" s="320"/>
      <c r="J38" s="320"/>
      <c r="K38" s="320"/>
      <c r="L38" s="320"/>
      <c r="M38" s="320"/>
      <c r="N38" s="320"/>
      <c r="O38" s="320"/>
      <c r="P38" s="320"/>
      <c r="Q38" s="320"/>
      <c r="R38" s="320"/>
      <c r="S38" s="22"/>
      <c r="T38" s="22"/>
      <c r="U38" s="22"/>
      <c r="V38" s="22"/>
      <c r="W38" s="22"/>
      <c r="X38" s="22"/>
      <c r="Y38" s="22"/>
      <c r="Z38" s="22"/>
      <c r="AA38" s="22"/>
      <c r="AB38" s="22"/>
      <c r="AC38" s="22"/>
      <c r="AD38" s="22"/>
      <c r="AE38" s="22"/>
      <c r="AF38" s="22"/>
    </row>
    <row r="39" spans="1:32" ht="15.5" x14ac:dyDescent="0.35">
      <c r="A39" s="22"/>
      <c r="B39" s="18" t="s">
        <v>262</v>
      </c>
      <c r="C39" s="22"/>
      <c r="D39" s="22"/>
      <c r="E39" s="22"/>
      <c r="F39" s="22"/>
      <c r="G39" s="22"/>
      <c r="H39" s="22"/>
      <c r="I39" s="22"/>
      <c r="J39" s="22"/>
      <c r="K39" s="22"/>
      <c r="L39" s="22"/>
      <c r="M39" s="22"/>
      <c r="N39" s="22"/>
      <c r="O39" s="22"/>
      <c r="P39" s="290"/>
      <c r="Q39" s="290"/>
      <c r="R39" s="290"/>
      <c r="S39" s="22"/>
      <c r="T39" s="22"/>
      <c r="U39" s="22"/>
      <c r="V39" s="22"/>
      <c r="W39" s="22"/>
      <c r="X39" s="22"/>
      <c r="Y39" s="22"/>
      <c r="Z39" s="22"/>
      <c r="AA39" s="22"/>
      <c r="AB39" s="22"/>
      <c r="AC39" s="22"/>
      <c r="AD39" s="22"/>
      <c r="AE39" s="22"/>
      <c r="AF39" s="22"/>
    </row>
    <row r="40" spans="1:32" ht="15.5" x14ac:dyDescent="0.35">
      <c r="A40" s="22"/>
      <c r="B40" s="219" t="s">
        <v>263</v>
      </c>
      <c r="C40" s="22"/>
      <c r="D40" s="22"/>
      <c r="E40" s="22"/>
      <c r="F40" s="22"/>
      <c r="G40" s="22"/>
      <c r="H40" s="22"/>
      <c r="I40" s="22"/>
      <c r="J40" s="22"/>
      <c r="K40" s="22"/>
      <c r="L40" s="22"/>
      <c r="M40" s="22"/>
      <c r="N40" s="22"/>
      <c r="O40" s="22"/>
      <c r="P40" s="290"/>
      <c r="Q40" s="290"/>
      <c r="R40" s="290"/>
      <c r="S40" s="22"/>
      <c r="T40" s="22"/>
      <c r="U40" s="22"/>
      <c r="V40" s="22"/>
      <c r="W40" s="22"/>
      <c r="X40" s="22"/>
      <c r="Y40" s="22"/>
      <c r="Z40" s="22"/>
      <c r="AA40" s="22"/>
      <c r="AB40" s="22"/>
      <c r="AC40" s="22"/>
      <c r="AD40" s="22"/>
      <c r="AE40" s="22"/>
      <c r="AF40" s="22"/>
    </row>
    <row r="41" spans="1:32" ht="15.5" x14ac:dyDescent="0.35">
      <c r="A41" s="22"/>
      <c r="B41" s="219" t="s">
        <v>364</v>
      </c>
      <c r="C41" s="22"/>
      <c r="D41" s="22"/>
      <c r="E41" s="22"/>
      <c r="F41" s="22"/>
      <c r="G41" s="22"/>
      <c r="H41" s="22"/>
      <c r="I41" s="22"/>
      <c r="J41" s="22"/>
      <c r="K41" s="22"/>
      <c r="L41" s="22"/>
      <c r="M41" s="22"/>
      <c r="N41" s="22"/>
      <c r="O41" s="22"/>
      <c r="P41" s="290"/>
      <c r="Q41" s="290"/>
      <c r="R41" s="290"/>
      <c r="S41" s="22"/>
      <c r="T41" s="22"/>
      <c r="U41" s="22"/>
      <c r="V41" s="22"/>
      <c r="W41" s="22"/>
      <c r="X41" s="22"/>
      <c r="Y41" s="22"/>
      <c r="Z41" s="22"/>
      <c r="AA41" s="22"/>
      <c r="AB41" s="22"/>
      <c r="AC41" s="22"/>
      <c r="AD41" s="22"/>
      <c r="AE41" s="22"/>
      <c r="AF41" s="22"/>
    </row>
  </sheetData>
  <hyperlinks>
    <hyperlink ref="B8" location="Contents!A1" display="Contents!A1"/>
    <hyperlink ref="D8" location="'Tab 12 - PC Nurse'!A1" display="Tab 12 - PC Nurse"/>
  </hyperlinks>
  <pageMargins left="0.39370078740157483" right="0.39370078740157483" top="0.39370078740157483" bottom="0.39370078740157483" header="0.51181102362204722" footer="0.51181102362204722"/>
  <pageSetup scale="61" fitToHeight="2" orientation="landscape" horizontalDpi="200" verticalDpi="200" r:id="rId1"/>
  <headerFooter alignWithMargins="0"/>
  <rowBreaks count="1" manualBreakCount="1">
    <brk id="31" max="1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1F497D"/>
  </sheetPr>
  <dimension ref="A1:AF40"/>
  <sheetViews>
    <sheetView showGridLines="0" zoomScale="80" zoomScaleNormal="80" workbookViewId="0">
      <selection activeCell="D8" sqref="D8"/>
    </sheetView>
  </sheetViews>
  <sheetFormatPr defaultColWidth="9.1796875" defaultRowHeight="12.5" x14ac:dyDescent="0.25"/>
  <cols>
    <col min="1" max="1" width="1.453125" style="21" customWidth="1"/>
    <col min="2" max="2" width="35.1796875" style="21" customWidth="1"/>
    <col min="3" max="7" width="10.54296875" style="21" customWidth="1"/>
    <col min="8" max="9" width="12.54296875" style="21" customWidth="1"/>
    <col min="10" max="10" width="6.54296875" style="21" customWidth="1"/>
    <col min="11" max="11" width="8.1796875" style="21" customWidth="1"/>
    <col min="12" max="12" width="7.453125" style="21" customWidth="1"/>
    <col min="13" max="13" width="8.1796875" style="21" customWidth="1"/>
    <col min="14" max="14" width="7.453125" style="21" customWidth="1"/>
    <col min="15" max="15" width="8.1796875" style="21" customWidth="1"/>
    <col min="16" max="16" width="7.453125" style="34" customWidth="1"/>
    <col min="17" max="17" width="8.1796875" style="34" customWidth="1"/>
    <col min="18" max="18" width="7.453125" style="34" customWidth="1"/>
    <col min="19" max="19" width="8.1796875" style="21" customWidth="1"/>
    <col min="20" max="20" width="7.453125" style="21" customWidth="1"/>
    <col min="21" max="21" width="8.1796875" style="21" customWidth="1"/>
    <col min="22" max="22" width="7.453125" style="21" customWidth="1"/>
    <col min="23" max="25" width="9.1796875" style="21" customWidth="1"/>
    <col min="26" max="26" width="12.81640625" style="21" customWidth="1"/>
    <col min="27" max="32" width="9.1796875" style="21" customWidth="1"/>
    <col min="33" max="16384" width="9.1796875" style="21"/>
  </cols>
  <sheetData>
    <row r="1" spans="1:32"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row>
    <row r="2" spans="1:32"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row>
    <row r="3" spans="1:32"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row>
    <row r="4" spans="1:32"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row>
    <row r="5" spans="1:32"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row>
    <row r="6" spans="1:32"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row>
    <row r="7" spans="1:32"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row>
    <row r="8" spans="1:32" s="15" customFormat="1" ht="18" x14ac:dyDescent="0.4">
      <c r="A8" s="30"/>
      <c r="B8" s="171" t="s">
        <v>131</v>
      </c>
      <c r="C8" s="20"/>
      <c r="D8" s="151" t="s">
        <v>94</v>
      </c>
      <c r="E8" s="19"/>
      <c r="F8" s="19"/>
      <c r="G8" s="19"/>
      <c r="H8" s="19"/>
      <c r="I8" s="30"/>
      <c r="J8" s="30"/>
      <c r="K8" s="30"/>
      <c r="L8" s="30"/>
      <c r="M8" s="30"/>
      <c r="N8" s="30"/>
      <c r="O8" s="30"/>
      <c r="P8" s="30"/>
      <c r="Q8" s="30"/>
      <c r="R8" s="30"/>
      <c r="S8" s="30"/>
      <c r="T8" s="30"/>
      <c r="U8" s="30"/>
      <c r="V8" s="30"/>
      <c r="W8" s="30"/>
      <c r="X8" s="30"/>
      <c r="Y8" s="30"/>
      <c r="Z8" s="30"/>
      <c r="AA8" s="30"/>
      <c r="AB8" s="30"/>
      <c r="AC8" s="30"/>
      <c r="AD8" s="30"/>
      <c r="AE8" s="30"/>
      <c r="AF8" s="30"/>
    </row>
    <row r="9" spans="1:32"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row>
    <row r="10" spans="1:32" s="15" customFormat="1" ht="18" x14ac:dyDescent="0.4">
      <c r="A10" s="30"/>
      <c r="B10" s="20" t="s">
        <v>365</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row>
    <row r="11" spans="1:32"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row>
    <row r="12" spans="1:32" ht="15.75" customHeight="1" x14ac:dyDescent="0.4">
      <c r="A12" s="22"/>
      <c r="B12" s="23" t="s">
        <v>366</v>
      </c>
      <c r="C12" s="22"/>
      <c r="D12" s="22"/>
      <c r="E12" s="22"/>
      <c r="F12" s="22"/>
      <c r="G12" s="22"/>
      <c r="H12" s="22"/>
      <c r="I12" s="22"/>
      <c r="J12" s="22"/>
      <c r="K12" s="22"/>
      <c r="L12" s="22"/>
      <c r="M12" s="22"/>
      <c r="N12" s="22"/>
      <c r="O12" s="22"/>
      <c r="P12" s="38"/>
      <c r="Q12" s="22"/>
      <c r="R12" s="22"/>
      <c r="S12" s="22"/>
      <c r="T12" s="22"/>
      <c r="U12" s="22"/>
      <c r="V12" s="22"/>
      <c r="W12" s="22"/>
      <c r="X12" s="22"/>
      <c r="Y12" s="22"/>
      <c r="Z12" s="22"/>
      <c r="AA12" s="22"/>
      <c r="AB12" s="22"/>
      <c r="AC12" s="22"/>
      <c r="AD12" s="22"/>
      <c r="AE12" s="22"/>
      <c r="AF12" s="22"/>
    </row>
    <row r="13" spans="1:32" s="22" customFormat="1" ht="15.75" customHeight="1" x14ac:dyDescent="0.35">
      <c r="A13" s="37"/>
      <c r="B13" s="918" t="s">
        <v>367</v>
      </c>
      <c r="P13" s="23"/>
    </row>
    <row r="14" spans="1:32" ht="15.5" x14ac:dyDescent="0.35">
      <c r="A14" s="22"/>
      <c r="B14" s="296"/>
      <c r="C14" s="296"/>
      <c r="D14" s="296"/>
      <c r="E14" s="296"/>
      <c r="F14" s="296"/>
      <c r="G14" s="308"/>
      <c r="H14" s="308"/>
      <c r="I14" s="308"/>
      <c r="J14" s="308"/>
      <c r="K14" s="308"/>
      <c r="L14" s="308"/>
      <c r="M14" s="308"/>
      <c r="N14" s="308"/>
      <c r="O14" s="308"/>
      <c r="P14" s="308"/>
      <c r="Q14" s="308"/>
      <c r="R14" s="308"/>
      <c r="S14" s="308"/>
      <c r="T14" s="308"/>
      <c r="U14" s="308"/>
      <c r="V14" s="308"/>
      <c r="W14" s="22"/>
      <c r="X14" s="22"/>
      <c r="Y14" s="22"/>
      <c r="Z14" s="22"/>
      <c r="AA14" s="22"/>
      <c r="AB14" s="22"/>
      <c r="AC14" s="22"/>
      <c r="AD14" s="22"/>
      <c r="AE14" s="22"/>
      <c r="AF14" s="22"/>
    </row>
    <row r="15" spans="1:32" ht="31.5" thickBot="1" x14ac:dyDescent="0.4">
      <c r="A15" s="22"/>
      <c r="B15" s="206" t="s">
        <v>268</v>
      </c>
      <c r="C15" s="178">
        <v>2016</v>
      </c>
      <c r="D15" s="179">
        <v>2017</v>
      </c>
      <c r="E15" s="179">
        <v>2018</v>
      </c>
      <c r="F15" s="179">
        <v>2019</v>
      </c>
      <c r="G15" s="179">
        <v>2020</v>
      </c>
      <c r="H15" s="180" t="s">
        <v>174</v>
      </c>
      <c r="I15" s="180" t="s">
        <v>175</v>
      </c>
      <c r="J15" s="297"/>
      <c r="K15" s="297"/>
      <c r="L15" s="297"/>
      <c r="M15" s="297"/>
      <c r="N15" s="297"/>
      <c r="O15" s="297"/>
      <c r="P15" s="297"/>
      <c r="Q15" s="297"/>
      <c r="R15" s="297"/>
      <c r="S15" s="297"/>
      <c r="T15" s="297"/>
      <c r="U15" s="297"/>
      <c r="V15" s="298"/>
      <c r="W15" s="299"/>
      <c r="X15" s="296"/>
      <c r="Y15" s="300"/>
      <c r="Z15" s="297"/>
      <c r="AA15" s="297"/>
      <c r="AB15" s="297"/>
      <c r="AC15" s="297"/>
      <c r="AD15" s="297"/>
      <c r="AE15" s="298"/>
      <c r="AF15" s="22"/>
    </row>
    <row r="16" spans="1:32" ht="15.5" x14ac:dyDescent="0.35">
      <c r="A16" s="22"/>
      <c r="B16" s="321" t="s">
        <v>345</v>
      </c>
      <c r="C16" s="302">
        <v>0.14345690418610599</v>
      </c>
      <c r="D16" s="302">
        <v>0.17353988683125501</v>
      </c>
      <c r="E16" s="302">
        <v>0.19963862277643801</v>
      </c>
      <c r="F16" s="302">
        <v>0.239209630187385</v>
      </c>
      <c r="G16" s="302">
        <v>0.20777923737201101</v>
      </c>
      <c r="H16" s="303">
        <v>-0.13139267340847999</v>
      </c>
      <c r="I16" s="303">
        <v>0.44837391097231599</v>
      </c>
      <c r="J16" s="305"/>
      <c r="K16" s="305"/>
      <c r="L16" s="305"/>
      <c r="M16" s="305"/>
      <c r="N16" s="305"/>
      <c r="O16" s="305"/>
      <c r="P16" s="305"/>
      <c r="Q16" s="305"/>
      <c r="R16" s="305"/>
      <c r="S16" s="305"/>
      <c r="T16" s="306"/>
      <c r="U16" s="305"/>
      <c r="V16" s="305"/>
      <c r="W16" s="307"/>
      <c r="X16" s="207"/>
      <c r="Y16" s="308"/>
      <c r="Z16" s="306"/>
      <c r="AA16" s="306"/>
      <c r="AB16" s="306"/>
      <c r="AC16" s="306"/>
      <c r="AD16" s="306"/>
      <c r="AE16" s="305"/>
      <c r="AF16" s="22"/>
    </row>
    <row r="17" spans="1:32" ht="15.5" x14ac:dyDescent="0.35">
      <c r="A17" s="22"/>
      <c r="B17" s="295" t="s">
        <v>346</v>
      </c>
      <c r="C17" s="322">
        <v>6.7667960928444307E-2</v>
      </c>
      <c r="D17" s="322">
        <v>8.3614609403230802E-2</v>
      </c>
      <c r="E17" s="322">
        <v>0.100600535417119</v>
      </c>
      <c r="F17" s="322">
        <v>0.122395739784895</v>
      </c>
      <c r="G17" s="322">
        <v>0.120076851680936</v>
      </c>
      <c r="H17" s="303">
        <v>-1.8945823670295001E-2</v>
      </c>
      <c r="I17" s="303">
        <v>0.77450081299052698</v>
      </c>
      <c r="J17" s="305"/>
      <c r="K17" s="305"/>
      <c r="L17" s="305"/>
      <c r="M17" s="305"/>
      <c r="N17" s="305"/>
      <c r="O17" s="305"/>
      <c r="P17" s="306"/>
      <c r="Q17" s="305"/>
      <c r="R17" s="306"/>
      <c r="S17" s="305"/>
      <c r="T17" s="306"/>
      <c r="U17" s="305"/>
      <c r="V17" s="305"/>
      <c r="W17" s="307"/>
      <c r="X17" s="207"/>
      <c r="Y17" s="309"/>
      <c r="Z17" s="306"/>
      <c r="AA17" s="306"/>
      <c r="AB17" s="306"/>
      <c r="AC17" s="306"/>
      <c r="AD17" s="306"/>
      <c r="AE17" s="305"/>
      <c r="AF17" s="22"/>
    </row>
    <row r="18" spans="1:32" ht="15.75" customHeight="1" x14ac:dyDescent="0.35">
      <c r="A18" s="22"/>
      <c r="B18" s="310"/>
      <c r="C18" s="323"/>
      <c r="D18" s="323"/>
      <c r="E18" s="323"/>
      <c r="F18" s="323"/>
      <c r="G18" s="323"/>
      <c r="H18" s="303"/>
      <c r="I18" s="303"/>
      <c r="J18" s="305"/>
      <c r="K18" s="305"/>
      <c r="L18" s="305"/>
      <c r="M18" s="305"/>
      <c r="N18" s="305"/>
      <c r="O18" s="305"/>
      <c r="P18" s="306"/>
      <c r="Q18" s="305"/>
      <c r="R18" s="306"/>
      <c r="S18" s="305"/>
      <c r="T18" s="306"/>
      <c r="U18" s="305"/>
      <c r="V18" s="305"/>
      <c r="W18" s="307"/>
      <c r="X18" s="207"/>
      <c r="Y18" s="309"/>
      <c r="Z18" s="306"/>
      <c r="AA18" s="306"/>
      <c r="AB18" s="306"/>
      <c r="AC18" s="306"/>
      <c r="AD18" s="306"/>
      <c r="AE18" s="305"/>
      <c r="AF18" s="22"/>
    </row>
    <row r="19" spans="1:32" ht="15.75" customHeight="1" x14ac:dyDescent="0.35">
      <c r="A19" s="22"/>
      <c r="B19" s="23" t="s">
        <v>368</v>
      </c>
      <c r="C19" s="296"/>
      <c r="D19" s="296"/>
      <c r="E19" s="296"/>
      <c r="F19" s="296"/>
      <c r="G19" s="306"/>
      <c r="H19" s="305"/>
      <c r="I19" s="306"/>
      <c r="J19" s="324"/>
      <c r="K19" s="305"/>
      <c r="L19" s="305"/>
      <c r="M19" s="305"/>
      <c r="N19" s="305"/>
      <c r="O19" s="305"/>
      <c r="P19" s="305"/>
      <c r="Q19" s="306"/>
      <c r="R19" s="305"/>
      <c r="S19" s="306"/>
      <c r="T19" s="305"/>
      <c r="U19" s="306"/>
      <c r="V19" s="305"/>
      <c r="W19" s="305"/>
      <c r="X19" s="307"/>
      <c r="Y19" s="207"/>
      <c r="Z19" s="309"/>
      <c r="AA19" s="306"/>
      <c r="AB19" s="306"/>
      <c r="AC19" s="306"/>
      <c r="AD19" s="306"/>
      <c r="AE19" s="306"/>
      <c r="AF19" s="305"/>
    </row>
    <row r="20" spans="1:32" ht="15.75" customHeight="1" x14ac:dyDescent="0.35">
      <c r="A20" s="22"/>
      <c r="B20" s="918" t="s">
        <v>369</v>
      </c>
      <c r="C20" s="296"/>
      <c r="D20" s="296"/>
      <c r="E20" s="296"/>
      <c r="F20" s="296"/>
      <c r="G20" s="306"/>
      <c r="H20" s="305"/>
      <c r="I20" s="306"/>
      <c r="J20" s="324"/>
      <c r="K20" s="305"/>
      <c r="L20" s="305"/>
      <c r="M20" s="305"/>
      <c r="N20" s="305"/>
      <c r="O20" s="305"/>
      <c r="P20" s="305"/>
      <c r="Q20" s="306"/>
      <c r="R20" s="305"/>
      <c r="S20" s="306"/>
      <c r="T20" s="305"/>
      <c r="U20" s="306"/>
      <c r="V20" s="305"/>
      <c r="W20" s="305"/>
      <c r="X20" s="22"/>
      <c r="Y20" s="207"/>
      <c r="Z20" s="207"/>
      <c r="AA20" s="306"/>
      <c r="AB20" s="306"/>
      <c r="AC20" s="306"/>
      <c r="AD20" s="306"/>
      <c r="AE20" s="306"/>
      <c r="AF20" s="305"/>
    </row>
    <row r="21" spans="1:32" ht="15.75" customHeight="1" x14ac:dyDescent="0.35">
      <c r="A21" s="22"/>
      <c r="B21" s="207"/>
      <c r="C21" s="207"/>
      <c r="D21" s="325"/>
      <c r="E21" s="318"/>
      <c r="F21" s="318"/>
      <c r="G21" s="318"/>
      <c r="H21" s="305"/>
      <c r="I21" s="318"/>
      <c r="J21" s="324"/>
      <c r="K21" s="305"/>
      <c r="L21" s="305"/>
      <c r="M21" s="313"/>
      <c r="N21" s="313"/>
      <c r="O21" s="313"/>
      <c r="P21" s="305"/>
      <c r="Q21" s="318"/>
      <c r="R21" s="305"/>
      <c r="S21" s="318"/>
      <c r="T21" s="305"/>
      <c r="U21" s="318"/>
      <c r="V21" s="305"/>
      <c r="W21" s="317"/>
      <c r="X21" s="317"/>
      <c r="Y21" s="207"/>
      <c r="Z21" s="207"/>
      <c r="AA21" s="318"/>
      <c r="AB21" s="318"/>
      <c r="AC21" s="318"/>
      <c r="AD21" s="318"/>
      <c r="AE21" s="318"/>
      <c r="AF21" s="317"/>
    </row>
    <row r="22" spans="1:32" ht="15.75" customHeight="1" thickBot="1" x14ac:dyDescent="0.4">
      <c r="A22" s="22"/>
      <c r="B22" s="326" t="s">
        <v>370</v>
      </c>
      <c r="C22" s="179">
        <v>2016</v>
      </c>
      <c r="D22" s="179">
        <v>2017</v>
      </c>
      <c r="E22" s="179">
        <v>2018</v>
      </c>
      <c r="F22" s="179">
        <v>2019</v>
      </c>
      <c r="G22" s="179">
        <v>2020</v>
      </c>
      <c r="H22" s="313"/>
      <c r="I22" s="327"/>
      <c r="J22" s="324"/>
      <c r="K22" s="305"/>
      <c r="L22" s="305"/>
      <c r="M22" s="305"/>
      <c r="N22" s="305"/>
      <c r="O22" s="305"/>
      <c r="P22" s="313"/>
      <c r="Q22" s="327"/>
      <c r="R22" s="313"/>
      <c r="S22" s="327"/>
      <c r="T22" s="313"/>
      <c r="U22" s="327"/>
      <c r="V22" s="313"/>
      <c r="W22" s="313"/>
      <c r="X22" s="290"/>
      <c r="Y22" s="207"/>
      <c r="Z22" s="207"/>
      <c r="AA22" s="327"/>
      <c r="AB22" s="327"/>
      <c r="AC22" s="327"/>
      <c r="AD22" s="327"/>
      <c r="AE22" s="327"/>
      <c r="AF22" s="313"/>
    </row>
    <row r="23" spans="1:32" ht="15.75" customHeight="1" x14ac:dyDescent="0.35">
      <c r="A23" s="22"/>
      <c r="B23" s="328" t="s">
        <v>213</v>
      </c>
      <c r="C23" s="196">
        <v>0.86436084926438195</v>
      </c>
      <c r="D23" s="196">
        <v>0.86143624606394298</v>
      </c>
      <c r="E23" s="196">
        <v>0.86295247612702597</v>
      </c>
      <c r="F23" s="196">
        <v>0.86717231750344304</v>
      </c>
      <c r="G23" s="196">
        <v>0.86304892776550901</v>
      </c>
      <c r="H23" s="329"/>
      <c r="I23" s="329"/>
      <c r="J23" s="324"/>
      <c r="K23" s="305"/>
      <c r="L23" s="305"/>
      <c r="M23" s="305"/>
      <c r="N23" s="305"/>
      <c r="O23" s="305"/>
      <c r="P23" s="329"/>
      <c r="Q23" s="329"/>
      <c r="R23" s="329"/>
      <c r="S23" s="329"/>
      <c r="T23" s="329"/>
      <c r="U23" s="329"/>
      <c r="V23" s="22"/>
      <c r="W23" s="22"/>
      <c r="X23" s="290"/>
      <c r="Y23" s="207"/>
      <c r="Z23" s="207"/>
      <c r="AA23" s="329"/>
      <c r="AB23" s="329"/>
      <c r="AC23" s="329"/>
      <c r="AD23" s="329"/>
      <c r="AE23" s="329"/>
      <c r="AF23" s="22"/>
    </row>
    <row r="24" spans="1:32" ht="15.75" customHeight="1" x14ac:dyDescent="0.35">
      <c r="A24" s="22"/>
      <c r="B24" s="328" t="s">
        <v>217</v>
      </c>
      <c r="C24" s="196">
        <v>0.135078847678619</v>
      </c>
      <c r="D24" s="196">
        <v>0.13807774912839299</v>
      </c>
      <c r="E24" s="196">
        <v>0.136686653342216</v>
      </c>
      <c r="F24" s="196">
        <v>0.132402114006235</v>
      </c>
      <c r="G24" s="196">
        <v>0.136436245711784</v>
      </c>
      <c r="H24" s="22"/>
      <c r="I24" s="36"/>
      <c r="J24" s="324"/>
      <c r="K24" s="305"/>
      <c r="L24" s="305"/>
      <c r="M24" s="313"/>
      <c r="N24" s="313"/>
      <c r="O24" s="313"/>
      <c r="P24" s="22"/>
      <c r="Q24" s="22"/>
      <c r="R24" s="22"/>
      <c r="S24" s="22"/>
      <c r="T24" s="22"/>
      <c r="U24" s="22"/>
      <c r="V24" s="22"/>
      <c r="W24" s="22"/>
      <c r="X24" s="22"/>
      <c r="Y24" s="22"/>
      <c r="Z24" s="22"/>
      <c r="AA24" s="22"/>
      <c r="AB24" s="22"/>
      <c r="AC24" s="22"/>
      <c r="AD24" s="22"/>
      <c r="AE24" s="22"/>
      <c r="AF24" s="22"/>
    </row>
    <row r="25" spans="1:32" ht="15.75" customHeight="1" x14ac:dyDescent="0.35">
      <c r="A25" s="22"/>
      <c r="B25" s="328" t="s">
        <v>219</v>
      </c>
      <c r="C25" s="196">
        <v>5.6382697559686402E-5</v>
      </c>
      <c r="D25" s="196">
        <v>2.32816674330216E-5</v>
      </c>
      <c r="E25" s="196">
        <v>4.7947832757959297E-5</v>
      </c>
      <c r="F25" s="196">
        <v>6.0795498617426498E-5</v>
      </c>
      <c r="G25" s="196">
        <v>8.9012062337312403E-5</v>
      </c>
      <c r="H25" s="22"/>
      <c r="I25" s="22"/>
      <c r="J25" s="324"/>
      <c r="K25" s="305"/>
      <c r="L25" s="305"/>
      <c r="M25" s="313"/>
      <c r="N25" s="313"/>
      <c r="O25" s="313"/>
      <c r="P25" s="22"/>
      <c r="Q25" s="22"/>
      <c r="R25" s="22"/>
      <c r="S25" s="22"/>
      <c r="T25" s="22"/>
      <c r="U25" s="22"/>
      <c r="V25" s="22"/>
      <c r="W25" s="22"/>
      <c r="X25" s="22"/>
      <c r="Y25" s="22"/>
      <c r="Z25" s="22"/>
      <c r="AA25" s="22"/>
      <c r="AB25" s="22"/>
      <c r="AC25" s="22"/>
      <c r="AD25" s="22"/>
      <c r="AE25" s="22"/>
      <c r="AF25" s="22"/>
    </row>
    <row r="26" spans="1:32" ht="15.75" customHeight="1" x14ac:dyDescent="0.35">
      <c r="A26" s="22"/>
      <c r="B26" s="328" t="s">
        <v>260</v>
      </c>
      <c r="C26" s="196">
        <v>5.0392035943969701E-4</v>
      </c>
      <c r="D26" s="196">
        <v>4.6272314023130298E-4</v>
      </c>
      <c r="E26" s="196">
        <v>3.1292269799931398E-4</v>
      </c>
      <c r="F26" s="196">
        <v>3.6477299170455899E-4</v>
      </c>
      <c r="G26" s="196">
        <v>4.2581446037038602E-4</v>
      </c>
      <c r="H26" s="22"/>
      <c r="I26" s="22"/>
      <c r="J26" s="324"/>
      <c r="K26" s="305"/>
      <c r="L26" s="305"/>
      <c r="M26" s="305"/>
      <c r="N26" s="305"/>
      <c r="O26" s="305"/>
      <c r="P26" s="290"/>
      <c r="Q26" s="290"/>
      <c r="R26" s="290"/>
      <c r="S26" s="22"/>
      <c r="T26" s="22"/>
      <c r="U26" s="22"/>
      <c r="V26" s="22"/>
      <c r="W26" s="22"/>
      <c r="X26" s="22"/>
      <c r="Y26" s="22"/>
      <c r="Z26" s="22"/>
      <c r="AA26" s="22"/>
      <c r="AB26" s="22"/>
      <c r="AC26" s="22"/>
      <c r="AD26" s="22"/>
      <c r="AE26" s="22"/>
      <c r="AF26" s="22"/>
    </row>
    <row r="27" spans="1:32" ht="15.75" customHeight="1" x14ac:dyDescent="0.35">
      <c r="A27" s="22"/>
      <c r="B27" s="22"/>
      <c r="C27" s="22"/>
      <c r="D27" s="22"/>
      <c r="E27" s="22"/>
      <c r="F27" s="22"/>
      <c r="G27" s="22"/>
      <c r="H27" s="22"/>
      <c r="I27" s="22"/>
      <c r="J27" s="324"/>
      <c r="K27" s="305"/>
      <c r="L27" s="305"/>
      <c r="M27" s="305"/>
      <c r="N27" s="305"/>
      <c r="O27" s="305"/>
      <c r="P27" s="290"/>
      <c r="Q27" s="290"/>
      <c r="R27" s="290"/>
      <c r="S27" s="22"/>
      <c r="T27" s="22"/>
      <c r="U27" s="22"/>
      <c r="V27" s="22"/>
      <c r="W27" s="22"/>
      <c r="X27" s="22"/>
      <c r="Y27" s="22"/>
      <c r="Z27" s="22"/>
      <c r="AA27" s="22"/>
      <c r="AB27" s="22"/>
      <c r="AC27" s="22"/>
      <c r="AD27" s="22"/>
      <c r="AE27" s="22"/>
      <c r="AF27" s="22"/>
    </row>
    <row r="28" spans="1:32" ht="15.75" customHeight="1" x14ac:dyDescent="0.35">
      <c r="A28" s="22"/>
      <c r="B28" s="207"/>
      <c r="C28" s="207"/>
      <c r="D28" s="325"/>
      <c r="E28" s="318"/>
      <c r="F28" s="305"/>
      <c r="G28" s="22"/>
      <c r="H28" s="22"/>
      <c r="I28" s="318"/>
      <c r="J28" s="194" t="s">
        <v>271</v>
      </c>
      <c r="K28" s="305"/>
      <c r="L28" s="305"/>
      <c r="M28" s="313"/>
      <c r="N28" s="313"/>
      <c r="O28" s="313"/>
      <c r="P28" s="22"/>
      <c r="Q28" s="22"/>
      <c r="R28" s="22"/>
      <c r="S28" s="22"/>
      <c r="T28" s="22"/>
      <c r="U28" s="22"/>
      <c r="V28" s="22"/>
      <c r="W28" s="22"/>
      <c r="X28" s="22"/>
      <c r="Y28" s="22"/>
      <c r="Z28" s="22"/>
      <c r="AA28" s="22"/>
      <c r="AB28" s="22"/>
      <c r="AC28" s="22"/>
      <c r="AD28" s="22"/>
      <c r="AE28" s="22"/>
      <c r="AF28" s="22"/>
    </row>
    <row r="29" spans="1:32" ht="16.5" customHeight="1" x14ac:dyDescent="0.35">
      <c r="A29" s="22"/>
      <c r="B29" s="18"/>
      <c r="C29" s="22"/>
      <c r="D29" s="22"/>
      <c r="E29" s="22"/>
      <c r="F29" s="22"/>
      <c r="G29" s="22"/>
      <c r="H29" s="22"/>
      <c r="I29" s="22"/>
      <c r="J29" s="22"/>
      <c r="K29" s="22"/>
      <c r="L29" s="22"/>
      <c r="M29" s="22"/>
      <c r="N29" s="22"/>
      <c r="O29" s="22"/>
      <c r="P29" s="290"/>
      <c r="Q29" s="290"/>
      <c r="R29" s="290"/>
      <c r="S29" s="22"/>
      <c r="T29" s="22"/>
      <c r="U29" s="22"/>
      <c r="V29" s="22"/>
      <c r="W29" s="22"/>
      <c r="X29" s="22"/>
      <c r="Y29" s="22"/>
      <c r="Z29" s="22"/>
      <c r="AA29" s="22"/>
      <c r="AB29" s="22"/>
      <c r="AC29" s="22"/>
      <c r="AD29" s="22"/>
      <c r="AE29" s="22"/>
      <c r="AF29" s="22"/>
    </row>
    <row r="30" spans="1:32" ht="15.75" customHeight="1" x14ac:dyDescent="0.35">
      <c r="A30" s="22"/>
      <c r="B30" s="219"/>
      <c r="C30" s="22"/>
      <c r="D30" s="22"/>
      <c r="E30" s="22"/>
      <c r="F30" s="22"/>
      <c r="G30" s="22"/>
      <c r="H30" s="22"/>
      <c r="I30" s="22"/>
      <c r="J30" s="22"/>
      <c r="K30" s="22"/>
      <c r="L30" s="22"/>
      <c r="M30" s="22"/>
      <c r="N30" s="22"/>
      <c r="O30" s="22"/>
      <c r="P30" s="290"/>
      <c r="Q30" s="290"/>
      <c r="R30" s="290"/>
      <c r="S30" s="22"/>
      <c r="T30" s="22"/>
      <c r="U30" s="22"/>
      <c r="V30" s="22"/>
      <c r="W30" s="22"/>
      <c r="X30" s="22"/>
      <c r="Y30" s="22"/>
      <c r="Z30" s="22"/>
      <c r="AA30" s="22"/>
      <c r="AB30" s="22"/>
      <c r="AC30" s="22"/>
      <c r="AD30" s="22"/>
      <c r="AE30" s="22"/>
      <c r="AF30" s="22"/>
    </row>
    <row r="31" spans="1:32" ht="15.75" customHeight="1" x14ac:dyDescent="0.35">
      <c r="A31" s="22"/>
      <c r="B31" s="219"/>
      <c r="C31" s="22"/>
      <c r="D31" s="22"/>
      <c r="E31" s="22"/>
      <c r="F31" s="22"/>
      <c r="G31" s="22"/>
      <c r="H31" s="22"/>
      <c r="I31" s="22"/>
      <c r="J31" s="22"/>
      <c r="K31" s="22"/>
      <c r="L31" s="22"/>
      <c r="M31" s="22"/>
      <c r="N31" s="22"/>
      <c r="O31" s="22"/>
      <c r="P31" s="290"/>
      <c r="Q31" s="290"/>
      <c r="R31" s="290"/>
      <c r="S31" s="22"/>
      <c r="T31" s="22"/>
      <c r="U31" s="22"/>
      <c r="V31" s="22"/>
      <c r="W31" s="22"/>
      <c r="X31" s="22"/>
      <c r="Y31" s="22"/>
      <c r="Z31" s="22"/>
      <c r="AA31" s="22"/>
      <c r="AB31" s="22"/>
      <c r="AC31" s="22"/>
      <c r="AD31" s="22"/>
      <c r="AE31" s="22"/>
      <c r="AF31" s="22"/>
    </row>
    <row r="32" spans="1:32" ht="32.25" customHeight="1" x14ac:dyDescent="0.35">
      <c r="A32" s="22"/>
      <c r="B32" s="330"/>
      <c r="C32" s="330"/>
      <c r="D32" s="330"/>
      <c r="E32" s="330"/>
      <c r="F32" s="330"/>
      <c r="G32" s="330"/>
      <c r="H32" s="330"/>
      <c r="I32" s="330"/>
      <c r="J32" s="330"/>
      <c r="K32" s="330"/>
      <c r="L32" s="330"/>
      <c r="M32" s="330"/>
      <c r="N32" s="330"/>
      <c r="O32" s="330"/>
      <c r="P32" s="330"/>
      <c r="Q32" s="330"/>
      <c r="R32" s="330"/>
      <c r="S32" s="22"/>
      <c r="T32" s="22"/>
      <c r="U32" s="22"/>
      <c r="V32" s="22"/>
      <c r="W32" s="22"/>
      <c r="X32" s="22"/>
      <c r="Y32" s="22"/>
      <c r="Z32" s="22"/>
      <c r="AA32" s="22"/>
      <c r="AB32" s="22"/>
      <c r="AC32" s="22"/>
      <c r="AD32" s="22"/>
      <c r="AE32" s="22"/>
      <c r="AF32" s="22"/>
    </row>
    <row r="33" spans="1:32" ht="16.5" customHeight="1" x14ac:dyDescent="0.35">
      <c r="A33" s="22"/>
      <c r="B33" s="22"/>
      <c r="C33" s="22"/>
      <c r="D33" s="22"/>
      <c r="E33" s="22"/>
      <c r="F33" s="22"/>
      <c r="G33" s="22"/>
      <c r="H33" s="22"/>
      <c r="I33" s="22"/>
      <c r="J33" s="22"/>
      <c r="K33" s="22"/>
      <c r="L33" s="22"/>
      <c r="M33" s="22"/>
      <c r="N33" s="22"/>
      <c r="O33" s="22"/>
      <c r="P33" s="290"/>
      <c r="Q33" s="290"/>
      <c r="R33" s="290"/>
      <c r="S33" s="22"/>
      <c r="T33" s="22"/>
      <c r="U33" s="22"/>
      <c r="V33" s="22"/>
      <c r="W33" s="22"/>
      <c r="X33" s="22"/>
      <c r="Y33" s="22"/>
      <c r="Z33" s="22"/>
      <c r="AA33" s="22"/>
      <c r="AB33" s="22"/>
      <c r="AC33" s="22"/>
      <c r="AD33" s="22"/>
      <c r="AE33" s="22"/>
      <c r="AF33" s="22"/>
    </row>
    <row r="34" spans="1:32" ht="16.5" customHeight="1" x14ac:dyDescent="0.35">
      <c r="A34" s="22"/>
      <c r="B34" s="22"/>
      <c r="C34" s="22"/>
      <c r="D34" s="22"/>
      <c r="E34" s="22"/>
      <c r="F34" s="22"/>
      <c r="G34" s="22"/>
      <c r="H34" s="22"/>
      <c r="I34" s="22"/>
      <c r="J34" s="22"/>
      <c r="K34" s="22"/>
      <c r="L34" s="22"/>
      <c r="M34" s="22"/>
      <c r="N34" s="22"/>
      <c r="O34" s="22"/>
      <c r="P34" s="290"/>
      <c r="Q34" s="290"/>
      <c r="R34" s="290"/>
      <c r="S34" s="22"/>
      <c r="T34" s="22"/>
      <c r="U34" s="22"/>
      <c r="V34" s="22"/>
      <c r="W34" s="22"/>
      <c r="X34" s="22"/>
      <c r="Y34" s="22"/>
      <c r="Z34" s="22"/>
      <c r="AA34" s="22"/>
      <c r="AB34" s="22"/>
      <c r="AC34" s="22"/>
      <c r="AD34" s="22"/>
      <c r="AE34" s="22"/>
      <c r="AF34" s="22"/>
    </row>
    <row r="35" spans="1:32" ht="16.5" customHeight="1" x14ac:dyDescent="0.3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row>
    <row r="36" spans="1:32" ht="16.5" customHeight="1" x14ac:dyDescent="0.3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row>
    <row r="37" spans="1:32" ht="16.5" customHeight="1" x14ac:dyDescent="0.3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row>
    <row r="38" spans="1:32" ht="16.5" customHeight="1" x14ac:dyDescent="0.3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1:32" ht="16.5" customHeight="1" x14ac:dyDescent="0.3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row>
    <row r="40" spans="1:32" ht="16.5" customHeight="1" x14ac:dyDescent="0.3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row>
  </sheetData>
  <hyperlinks>
    <hyperlink ref="B8" location="Contents!A1" display="Contents!A1"/>
    <hyperlink ref="D8" location="'Tab 13 - PC Pharmacist'!A1" display="Tab 13 - PC Pharmacist"/>
  </hyperlinks>
  <pageMargins left="0.39370078740157483" right="0.39370078740157483" top="0.39370078740157483" bottom="0.39370078740157483" header="0.51181102362204722" footer="0.51181102362204722"/>
  <pageSetup scale="61" fitToHeight="2" orientation="landscape" horizontalDpi="200" verticalDpi="200" r:id="rId1"/>
  <headerFooter alignWithMargins="0"/>
  <rowBreaks count="1" manualBreakCount="1">
    <brk id="27" max="11"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1F497D"/>
  </sheetPr>
  <dimension ref="A1:AF40"/>
  <sheetViews>
    <sheetView showGridLines="0" zoomScale="80" zoomScaleNormal="80" workbookViewId="0">
      <selection activeCell="D8" sqref="D8"/>
    </sheetView>
  </sheetViews>
  <sheetFormatPr defaultColWidth="9.1796875" defaultRowHeight="12.5" x14ac:dyDescent="0.25"/>
  <cols>
    <col min="1" max="1" width="1.453125" style="21" customWidth="1"/>
    <col min="2" max="2" width="35.1796875" style="21" customWidth="1"/>
    <col min="3" max="7" width="10.54296875" style="21" customWidth="1"/>
    <col min="8" max="9" width="12.54296875" style="21" customWidth="1"/>
    <col min="10" max="10" width="6.54296875" style="21" customWidth="1"/>
    <col min="11" max="11" width="8.1796875" style="21" customWidth="1"/>
    <col min="12" max="12" width="7.453125" style="21" customWidth="1"/>
    <col min="13" max="13" width="8.1796875" style="21" customWidth="1"/>
    <col min="14" max="14" width="7.453125" style="21" customWidth="1"/>
    <col min="15" max="15" width="8.1796875" style="21" customWidth="1"/>
    <col min="16" max="16" width="7.453125" style="34" customWidth="1"/>
    <col min="17" max="17" width="8.1796875" style="34" customWidth="1"/>
    <col min="18" max="18" width="7.453125" style="34" customWidth="1"/>
    <col min="19" max="19" width="8.1796875" style="21" customWidth="1"/>
    <col min="20" max="20" width="7.453125" style="21" customWidth="1"/>
    <col min="21" max="21" width="8.1796875" style="21" customWidth="1"/>
    <col min="22" max="22" width="7.453125" style="21" customWidth="1"/>
    <col min="23" max="25" width="9.1796875" style="21" customWidth="1"/>
    <col min="26" max="26" width="12.81640625" style="21" customWidth="1"/>
    <col min="27" max="32" width="9.1796875" style="21" customWidth="1"/>
    <col min="33" max="16384" width="9.1796875" style="21"/>
  </cols>
  <sheetData>
    <row r="1" spans="1:32"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row>
    <row r="2" spans="1:32"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row>
    <row r="3" spans="1:32"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row>
    <row r="4" spans="1:32"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row>
    <row r="5" spans="1:32"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row>
    <row r="6" spans="1:32"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row>
    <row r="7" spans="1:32"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row>
    <row r="8" spans="1:32" s="15" customFormat="1" ht="18" x14ac:dyDescent="0.4">
      <c r="A8" s="30"/>
      <c r="B8" s="171" t="s">
        <v>131</v>
      </c>
      <c r="C8" s="20"/>
      <c r="D8" s="151" t="s">
        <v>98</v>
      </c>
      <c r="E8" s="19"/>
      <c r="F8" s="19"/>
      <c r="G8" s="19"/>
      <c r="H8" s="19"/>
      <c r="I8" s="30"/>
      <c r="J8" s="30"/>
      <c r="K8" s="30"/>
      <c r="L8" s="30"/>
      <c r="M8" s="30"/>
      <c r="N8" s="30"/>
      <c r="O8" s="30"/>
      <c r="P8" s="30"/>
      <c r="Q8" s="30"/>
      <c r="R8" s="30"/>
      <c r="S8" s="30"/>
      <c r="T8" s="30"/>
      <c r="U8" s="30"/>
      <c r="V8" s="30"/>
      <c r="W8" s="30"/>
      <c r="X8" s="30"/>
      <c r="Y8" s="30"/>
      <c r="Z8" s="30"/>
      <c r="AA8" s="30"/>
      <c r="AB8" s="30"/>
      <c r="AC8" s="30"/>
      <c r="AD8" s="30"/>
      <c r="AE8" s="30"/>
      <c r="AF8" s="30"/>
    </row>
    <row r="9" spans="1:32"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row>
    <row r="10" spans="1:32" s="15" customFormat="1" ht="18" x14ac:dyDescent="0.4">
      <c r="A10" s="30"/>
      <c r="B10" s="20" t="s">
        <v>371</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row>
    <row r="11" spans="1:32"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row>
    <row r="12" spans="1:32" ht="15.75" customHeight="1" x14ac:dyDescent="0.4">
      <c r="A12" s="22"/>
      <c r="B12" s="23" t="s">
        <v>372</v>
      </c>
      <c r="C12" s="22"/>
      <c r="D12" s="22"/>
      <c r="E12" s="22"/>
      <c r="F12" s="22"/>
      <c r="G12" s="22"/>
      <c r="H12" s="22"/>
      <c r="I12" s="22"/>
      <c r="J12" s="22"/>
      <c r="K12" s="22"/>
      <c r="L12" s="22"/>
      <c r="M12" s="22"/>
      <c r="N12" s="22"/>
      <c r="O12" s="22"/>
      <c r="P12" s="38"/>
      <c r="Q12" s="22"/>
      <c r="R12" s="22"/>
      <c r="S12" s="22"/>
      <c r="T12" s="22"/>
      <c r="U12" s="22"/>
      <c r="V12" s="22"/>
      <c r="W12" s="22"/>
      <c r="X12" s="22"/>
      <c r="Y12" s="22"/>
      <c r="Z12" s="22"/>
      <c r="AA12" s="22"/>
      <c r="AB12" s="22"/>
      <c r="AC12" s="22"/>
      <c r="AD12" s="22"/>
      <c r="AE12" s="22"/>
      <c r="AF12" s="22"/>
    </row>
    <row r="13" spans="1:32" s="22" customFormat="1" ht="15.75" customHeight="1" x14ac:dyDescent="0.35">
      <c r="A13" s="37"/>
      <c r="B13" s="918" t="s">
        <v>373</v>
      </c>
      <c r="P13" s="23"/>
    </row>
    <row r="14" spans="1:32" ht="15.5" x14ac:dyDescent="0.35">
      <c r="A14" s="22"/>
      <c r="B14" s="296"/>
      <c r="C14" s="296"/>
      <c r="D14" s="296"/>
      <c r="E14" s="296"/>
      <c r="F14" s="296"/>
      <c r="G14" s="308"/>
      <c r="H14" s="308"/>
      <c r="I14" s="308"/>
      <c r="J14" s="308"/>
      <c r="K14" s="308"/>
      <c r="L14" s="308"/>
      <c r="M14" s="308"/>
      <c r="N14" s="308"/>
      <c r="O14" s="308"/>
      <c r="P14" s="308"/>
      <c r="Q14" s="308"/>
      <c r="R14" s="308"/>
      <c r="S14" s="308"/>
      <c r="T14" s="308"/>
      <c r="U14" s="308"/>
      <c r="V14" s="308"/>
      <c r="W14" s="22"/>
      <c r="X14" s="22"/>
      <c r="Y14" s="22"/>
      <c r="Z14" s="22"/>
      <c r="AA14" s="22"/>
      <c r="AB14" s="22"/>
      <c r="AC14" s="22"/>
      <c r="AD14" s="22"/>
      <c r="AE14" s="22"/>
      <c r="AF14" s="22"/>
    </row>
    <row r="15" spans="1:32" ht="31.5" thickBot="1" x14ac:dyDescent="0.4">
      <c r="A15" s="22"/>
      <c r="B15" s="206" t="s">
        <v>268</v>
      </c>
      <c r="C15" s="178">
        <v>2016</v>
      </c>
      <c r="D15" s="179">
        <v>2017</v>
      </c>
      <c r="E15" s="179">
        <v>2018</v>
      </c>
      <c r="F15" s="179">
        <v>2019</v>
      </c>
      <c r="G15" s="179">
        <v>2020</v>
      </c>
      <c r="H15" s="180" t="s">
        <v>174</v>
      </c>
      <c r="I15" s="180" t="s">
        <v>175</v>
      </c>
      <c r="J15" s="297"/>
      <c r="K15" s="297"/>
      <c r="L15" s="297"/>
      <c r="M15" s="297"/>
      <c r="N15" s="297"/>
      <c r="O15" s="297"/>
      <c r="P15" s="297"/>
      <c r="Q15" s="297"/>
      <c r="R15" s="297"/>
      <c r="S15" s="297"/>
      <c r="T15" s="297"/>
      <c r="U15" s="297"/>
      <c r="V15" s="298"/>
      <c r="W15" s="299"/>
      <c r="X15" s="296"/>
      <c r="Y15" s="300"/>
      <c r="Z15" s="297"/>
      <c r="AA15" s="297"/>
      <c r="AB15" s="297"/>
      <c r="AC15" s="297"/>
      <c r="AD15" s="297"/>
      <c r="AE15" s="298"/>
      <c r="AF15" s="22"/>
    </row>
    <row r="16" spans="1:32" ht="15.5" x14ac:dyDescent="0.35">
      <c r="A16" s="22"/>
      <c r="B16" s="321" t="s">
        <v>345</v>
      </c>
      <c r="C16" s="302">
        <v>5.0795699877085303E-3</v>
      </c>
      <c r="D16" s="302">
        <v>9.6724732481773198E-3</v>
      </c>
      <c r="E16" s="302">
        <v>2.89751683517586E-2</v>
      </c>
      <c r="F16" s="302">
        <v>3.8800875280106902E-2</v>
      </c>
      <c r="G16" s="302">
        <v>4.8255085086346003E-2</v>
      </c>
      <c r="H16" s="303">
        <v>0.24365970452955699</v>
      </c>
      <c r="I16" s="303">
        <v>8.4998366403284003</v>
      </c>
      <c r="J16" s="305"/>
      <c r="K16" s="305"/>
      <c r="L16" s="305"/>
      <c r="M16" s="305"/>
      <c r="N16" s="305"/>
      <c r="O16" s="305"/>
      <c r="P16" s="305"/>
      <c r="Q16" s="305"/>
      <c r="R16" s="305"/>
      <c r="S16" s="305"/>
      <c r="T16" s="306"/>
      <c r="U16" s="305"/>
      <c r="V16" s="305"/>
      <c r="W16" s="307"/>
      <c r="X16" s="207"/>
      <c r="Y16" s="308"/>
      <c r="Z16" s="306"/>
      <c r="AA16" s="306"/>
      <c r="AB16" s="306"/>
      <c r="AC16" s="306"/>
      <c r="AD16" s="306"/>
      <c r="AE16" s="305"/>
      <c r="AF16" s="22"/>
    </row>
    <row r="17" spans="1:32" ht="15.5" x14ac:dyDescent="0.35">
      <c r="A17" s="22"/>
      <c r="B17" s="295" t="s">
        <v>346</v>
      </c>
      <c r="C17" s="322">
        <v>2.3960097662197402E-3</v>
      </c>
      <c r="D17" s="322">
        <v>4.6603699436312297E-3</v>
      </c>
      <c r="E17" s="322">
        <v>1.46009695391072E-2</v>
      </c>
      <c r="F17" s="322">
        <v>1.98531381470302E-2</v>
      </c>
      <c r="G17" s="322">
        <v>2.7886899422919099E-2</v>
      </c>
      <c r="H17" s="303">
        <v>0.40465951611235301</v>
      </c>
      <c r="I17" s="303">
        <v>10.638892218255499</v>
      </c>
      <c r="J17" s="305"/>
      <c r="K17" s="305"/>
      <c r="L17" s="305"/>
      <c r="M17" s="305"/>
      <c r="N17" s="305"/>
      <c r="O17" s="305"/>
      <c r="P17" s="306"/>
      <c r="Q17" s="305"/>
      <c r="R17" s="306"/>
      <c r="S17" s="305"/>
      <c r="T17" s="306"/>
      <c r="U17" s="305"/>
      <c r="V17" s="305"/>
      <c r="W17" s="307"/>
      <c r="X17" s="207"/>
      <c r="Y17" s="309"/>
      <c r="Z17" s="306"/>
      <c r="AA17" s="306"/>
      <c r="AB17" s="306"/>
      <c r="AC17" s="306"/>
      <c r="AD17" s="306"/>
      <c r="AE17" s="305"/>
      <c r="AF17" s="22"/>
    </row>
    <row r="18" spans="1:32" ht="15.75" customHeight="1" x14ac:dyDescent="0.35">
      <c r="A18" s="22"/>
      <c r="B18" s="310"/>
      <c r="C18" s="323"/>
      <c r="D18" s="323"/>
      <c r="E18" s="323"/>
      <c r="F18" s="323"/>
      <c r="G18" s="323"/>
      <c r="H18" s="303"/>
      <c r="I18" s="303"/>
      <c r="J18" s="305"/>
      <c r="K18" s="305"/>
      <c r="L18" s="305"/>
      <c r="M18" s="305"/>
      <c r="N18" s="305"/>
      <c r="O18" s="305"/>
      <c r="P18" s="306"/>
      <c r="Q18" s="305"/>
      <c r="R18" s="306"/>
      <c r="S18" s="305"/>
      <c r="T18" s="306"/>
      <c r="U18" s="305"/>
      <c r="V18" s="305"/>
      <c r="W18" s="307"/>
      <c r="X18" s="207"/>
      <c r="Y18" s="309"/>
      <c r="Z18" s="306"/>
      <c r="AA18" s="306"/>
      <c r="AB18" s="306"/>
      <c r="AC18" s="306"/>
      <c r="AD18" s="306"/>
      <c r="AE18" s="305"/>
      <c r="AF18" s="22"/>
    </row>
    <row r="19" spans="1:32" ht="15.75" customHeight="1" x14ac:dyDescent="0.35">
      <c r="A19" s="22"/>
      <c r="B19" s="23" t="s">
        <v>374</v>
      </c>
      <c r="C19" s="296"/>
      <c r="D19" s="296"/>
      <c r="E19" s="296"/>
      <c r="F19" s="296"/>
      <c r="G19" s="306"/>
      <c r="H19" s="305"/>
      <c r="I19" s="306"/>
      <c r="J19" s="324"/>
      <c r="K19" s="305"/>
      <c r="L19" s="305"/>
      <c r="M19" s="305"/>
      <c r="N19" s="305"/>
      <c r="O19" s="305"/>
      <c r="P19" s="305"/>
      <c r="Q19" s="306"/>
      <c r="R19" s="305"/>
      <c r="S19" s="306"/>
      <c r="T19" s="305"/>
      <c r="U19" s="306"/>
      <c r="V19" s="305"/>
      <c r="W19" s="305"/>
      <c r="X19" s="307"/>
      <c r="Y19" s="207"/>
      <c r="Z19" s="309"/>
      <c r="AA19" s="306"/>
      <c r="AB19" s="306"/>
      <c r="AC19" s="306"/>
      <c r="AD19" s="306"/>
      <c r="AE19" s="306"/>
      <c r="AF19" s="305"/>
    </row>
    <row r="20" spans="1:32" ht="15.75" customHeight="1" x14ac:dyDescent="0.35">
      <c r="A20" s="22"/>
      <c r="B20" s="918" t="s">
        <v>375</v>
      </c>
      <c r="C20" s="296"/>
      <c r="D20" s="296"/>
      <c r="E20" s="296"/>
      <c r="F20" s="296"/>
      <c r="G20" s="306"/>
      <c r="H20" s="305"/>
      <c r="I20" s="306"/>
      <c r="J20" s="324"/>
      <c r="K20" s="305"/>
      <c r="L20" s="305"/>
      <c r="M20" s="305"/>
      <c r="N20" s="305"/>
      <c r="O20" s="305"/>
      <c r="P20" s="305"/>
      <c r="Q20" s="306"/>
      <c r="R20" s="305"/>
      <c r="S20" s="306"/>
      <c r="T20" s="305"/>
      <c r="U20" s="306"/>
      <c r="V20" s="305"/>
      <c r="W20" s="305"/>
      <c r="X20" s="22"/>
      <c r="Y20" s="207"/>
      <c r="Z20" s="207"/>
      <c r="AA20" s="306"/>
      <c r="AB20" s="306"/>
      <c r="AC20" s="306"/>
      <c r="AD20" s="306"/>
      <c r="AE20" s="306"/>
      <c r="AF20" s="305"/>
    </row>
    <row r="21" spans="1:32" ht="15.75" customHeight="1" x14ac:dyDescent="0.35">
      <c r="A21" s="22"/>
      <c r="B21" s="207"/>
      <c r="C21" s="207"/>
      <c r="D21" s="325"/>
      <c r="E21" s="318"/>
      <c r="F21" s="318"/>
      <c r="G21" s="318"/>
      <c r="H21" s="305"/>
      <c r="I21" s="318"/>
      <c r="J21" s="324"/>
      <c r="K21" s="305"/>
      <c r="L21" s="305"/>
      <c r="M21" s="313"/>
      <c r="N21" s="313"/>
      <c r="O21" s="313"/>
      <c r="P21" s="305"/>
      <c r="Q21" s="318"/>
      <c r="R21" s="305"/>
      <c r="S21" s="318"/>
      <c r="T21" s="305"/>
      <c r="U21" s="318"/>
      <c r="V21" s="305"/>
      <c r="W21" s="317"/>
      <c r="X21" s="317"/>
      <c r="Y21" s="207"/>
      <c r="Z21" s="207"/>
      <c r="AA21" s="318"/>
      <c r="AB21" s="318"/>
      <c r="AC21" s="318"/>
      <c r="AD21" s="318"/>
      <c r="AE21" s="318"/>
      <c r="AF21" s="317"/>
    </row>
    <row r="22" spans="1:32" ht="15.75" customHeight="1" thickBot="1" x14ac:dyDescent="0.4">
      <c r="A22" s="22"/>
      <c r="B22" s="326" t="s">
        <v>376</v>
      </c>
      <c r="C22" s="179">
        <v>2016</v>
      </c>
      <c r="D22" s="179">
        <v>2017</v>
      </c>
      <c r="E22" s="179">
        <v>2018</v>
      </c>
      <c r="F22" s="179">
        <v>2019</v>
      </c>
      <c r="G22" s="179">
        <v>2020</v>
      </c>
      <c r="H22" s="313"/>
      <c r="I22" s="327"/>
      <c r="J22" s="324"/>
      <c r="K22" s="305"/>
      <c r="L22" s="305"/>
      <c r="M22" s="305"/>
      <c r="N22" s="305"/>
      <c r="O22" s="305"/>
      <c r="P22" s="313"/>
      <c r="Q22" s="327"/>
      <c r="R22" s="313"/>
      <c r="S22" s="327"/>
      <c r="T22" s="313"/>
      <c r="U22" s="327"/>
      <c r="V22" s="313"/>
      <c r="W22" s="313"/>
      <c r="X22" s="290"/>
      <c r="Y22" s="207"/>
      <c r="Z22" s="207"/>
      <c r="AA22" s="327"/>
      <c r="AB22" s="327"/>
      <c r="AC22" s="327"/>
      <c r="AD22" s="327"/>
      <c r="AE22" s="327"/>
      <c r="AF22" s="313"/>
    </row>
    <row r="23" spans="1:32" ht="15.75" customHeight="1" x14ac:dyDescent="0.35">
      <c r="A23" s="22"/>
      <c r="B23" s="328" t="s">
        <v>213</v>
      </c>
      <c r="C23" s="196">
        <v>0.82384554140127397</v>
      </c>
      <c r="D23" s="196">
        <v>0.89938387635756101</v>
      </c>
      <c r="E23" s="196">
        <v>0.94112635404169498</v>
      </c>
      <c r="F23" s="196">
        <v>0.94635079420469703</v>
      </c>
      <c r="G23" s="196">
        <v>0.93764049017475204</v>
      </c>
      <c r="H23" s="329"/>
      <c r="I23" s="329"/>
      <c r="J23" s="324"/>
      <c r="K23" s="305"/>
      <c r="L23" s="305"/>
      <c r="M23" s="305"/>
      <c r="N23" s="305"/>
      <c r="O23" s="305"/>
      <c r="P23" s="329"/>
      <c r="Q23" s="329"/>
      <c r="R23" s="329"/>
      <c r="S23" s="329"/>
      <c r="T23" s="329"/>
      <c r="U23" s="329"/>
      <c r="V23" s="22"/>
      <c r="W23" s="22"/>
      <c r="X23" s="290"/>
      <c r="Y23" s="207"/>
      <c r="Z23" s="207"/>
      <c r="AA23" s="329"/>
      <c r="AB23" s="329"/>
      <c r="AC23" s="329"/>
      <c r="AD23" s="329"/>
      <c r="AE23" s="329"/>
      <c r="AF23" s="22"/>
    </row>
    <row r="24" spans="1:32" ht="15.75" customHeight="1" x14ac:dyDescent="0.35">
      <c r="A24" s="22"/>
      <c r="B24" s="328" t="s">
        <v>217</v>
      </c>
      <c r="C24" s="196">
        <v>0.17356687898089199</v>
      </c>
      <c r="D24" s="196">
        <v>9.9728487886382597E-2</v>
      </c>
      <c r="E24" s="196">
        <v>5.8143376280145397E-2</v>
      </c>
      <c r="F24" s="196">
        <v>5.2666951003580098E-2</v>
      </c>
      <c r="G24" s="196">
        <v>6.1116463117768298E-2</v>
      </c>
      <c r="H24" s="22"/>
      <c r="I24" s="36"/>
      <c r="J24" s="324"/>
      <c r="K24" s="305"/>
      <c r="L24" s="305"/>
      <c r="M24" s="313"/>
      <c r="N24" s="313"/>
      <c r="O24" s="313"/>
      <c r="P24" s="22"/>
      <c r="Q24" s="22"/>
      <c r="R24" s="22"/>
      <c r="S24" s="22"/>
      <c r="T24" s="22"/>
      <c r="U24" s="22"/>
      <c r="V24" s="22"/>
      <c r="W24" s="22"/>
      <c r="X24" s="22"/>
      <c r="Y24" s="22"/>
      <c r="Z24" s="22"/>
      <c r="AA24" s="22"/>
      <c r="AB24" s="22"/>
      <c r="AC24" s="22"/>
      <c r="AD24" s="22"/>
      <c r="AE24" s="22"/>
      <c r="AF24" s="22"/>
    </row>
    <row r="25" spans="1:32" ht="15.75" customHeight="1" x14ac:dyDescent="0.35">
      <c r="A25" s="22"/>
      <c r="B25" s="328" t="s">
        <v>219</v>
      </c>
      <c r="C25" s="196">
        <v>1.9904458598726099E-4</v>
      </c>
      <c r="D25" s="196" t="s">
        <v>352</v>
      </c>
      <c r="E25" s="196">
        <v>8.6936866447585794E-5</v>
      </c>
      <c r="F25" s="196">
        <v>9.0470836079769402E-5</v>
      </c>
      <c r="G25" s="196">
        <v>4.14348902493345E-5</v>
      </c>
      <c r="H25" s="22"/>
      <c r="I25" s="22"/>
      <c r="J25" s="324"/>
      <c r="K25" s="305"/>
      <c r="L25" s="305"/>
      <c r="M25" s="313"/>
      <c r="N25" s="313"/>
      <c r="O25" s="313"/>
      <c r="P25" s="22"/>
      <c r="Q25" s="22"/>
      <c r="R25" s="22"/>
      <c r="S25" s="22"/>
      <c r="T25" s="22"/>
      <c r="U25" s="22"/>
      <c r="V25" s="22"/>
      <c r="W25" s="22"/>
      <c r="X25" s="22"/>
      <c r="Y25" s="22"/>
      <c r="Z25" s="22"/>
      <c r="AA25" s="22"/>
      <c r="AB25" s="22"/>
      <c r="AC25" s="22"/>
      <c r="AD25" s="22"/>
      <c r="AE25" s="22"/>
      <c r="AF25" s="22"/>
    </row>
    <row r="26" spans="1:32" ht="15.75" customHeight="1" x14ac:dyDescent="0.35">
      <c r="A26" s="22"/>
      <c r="B26" s="328" t="s">
        <v>260</v>
      </c>
      <c r="C26" s="196">
        <v>2.3885350318471302E-3</v>
      </c>
      <c r="D26" s="196">
        <v>8.8763575605680896E-4</v>
      </c>
      <c r="E26" s="196">
        <v>6.4333281171213505E-4</v>
      </c>
      <c r="F26" s="196">
        <v>8.9178395564344095E-4</v>
      </c>
      <c r="G26" s="196">
        <v>1.2016118172307E-3</v>
      </c>
      <c r="H26" s="22"/>
      <c r="I26" s="22"/>
      <c r="J26" s="324"/>
      <c r="K26" s="305"/>
      <c r="L26" s="305"/>
      <c r="M26" s="305"/>
      <c r="N26" s="305"/>
      <c r="O26" s="305"/>
      <c r="P26" s="290"/>
      <c r="Q26" s="290"/>
      <c r="R26" s="290"/>
      <c r="S26" s="22"/>
      <c r="T26" s="22"/>
      <c r="U26" s="22"/>
      <c r="V26" s="22"/>
      <c r="W26" s="22"/>
      <c r="X26" s="22"/>
      <c r="Y26" s="22"/>
      <c r="Z26" s="22"/>
      <c r="AA26" s="22"/>
      <c r="AB26" s="22"/>
      <c r="AC26" s="22"/>
      <c r="AD26" s="22"/>
      <c r="AE26" s="22"/>
      <c r="AF26" s="22"/>
    </row>
    <row r="27" spans="1:32" ht="15.75" customHeight="1" x14ac:dyDescent="0.35">
      <c r="A27" s="22"/>
      <c r="B27" s="22"/>
      <c r="C27" s="22"/>
      <c r="D27" s="22"/>
      <c r="E27" s="22"/>
      <c r="F27" s="22"/>
      <c r="G27" s="22"/>
      <c r="H27" s="22"/>
      <c r="I27" s="22"/>
      <c r="J27" s="22"/>
      <c r="K27" s="22"/>
      <c r="L27" s="305"/>
      <c r="M27" s="313"/>
      <c r="N27" s="313"/>
      <c r="O27" s="313"/>
      <c r="P27" s="22"/>
      <c r="Q27" s="22"/>
      <c r="R27" s="22"/>
      <c r="S27" s="22"/>
      <c r="T27" s="22"/>
      <c r="U27" s="22"/>
      <c r="V27" s="22"/>
      <c r="W27" s="22"/>
      <c r="X27" s="22"/>
      <c r="Y27" s="22"/>
      <c r="Z27" s="22"/>
      <c r="AA27" s="22"/>
      <c r="AB27" s="22"/>
      <c r="AC27" s="22"/>
      <c r="AD27" s="22"/>
      <c r="AE27" s="22"/>
      <c r="AF27" s="22"/>
    </row>
    <row r="28" spans="1:32" ht="16.5" customHeight="1" x14ac:dyDescent="0.35">
      <c r="A28" s="22"/>
      <c r="B28" s="23" t="s">
        <v>377</v>
      </c>
      <c r="C28" s="296"/>
      <c r="D28" s="296"/>
      <c r="E28" s="296"/>
      <c r="F28" s="296"/>
      <c r="G28" s="306"/>
      <c r="H28" s="305"/>
      <c r="I28" s="22"/>
      <c r="J28" s="22"/>
      <c r="K28" s="22"/>
      <c r="L28" s="22"/>
      <c r="M28" s="22"/>
      <c r="N28" s="22"/>
      <c r="O28" s="22"/>
      <c r="P28" s="290"/>
      <c r="Q28" s="290"/>
      <c r="R28" s="290"/>
      <c r="S28" s="22"/>
      <c r="T28" s="22"/>
      <c r="U28" s="22"/>
      <c r="V28" s="22"/>
      <c r="W28" s="22"/>
      <c r="X28" s="22"/>
      <c r="Y28" s="22"/>
      <c r="Z28" s="22"/>
      <c r="AA28" s="22"/>
      <c r="AB28" s="22"/>
      <c r="AC28" s="22"/>
      <c r="AD28" s="22"/>
      <c r="AE28" s="22"/>
      <c r="AF28" s="22"/>
    </row>
    <row r="29" spans="1:32" ht="15.75" customHeight="1" x14ac:dyDescent="0.35">
      <c r="A29" s="22"/>
      <c r="B29" s="918" t="s">
        <v>378</v>
      </c>
      <c r="C29" s="296"/>
      <c r="D29" s="296"/>
      <c r="E29" s="296"/>
      <c r="F29" s="296"/>
      <c r="G29" s="306"/>
      <c r="H29" s="305"/>
      <c r="I29" s="22"/>
      <c r="J29" s="22"/>
      <c r="K29" s="22"/>
      <c r="L29" s="22"/>
      <c r="M29" s="22"/>
      <c r="N29" s="22"/>
      <c r="O29" s="22"/>
      <c r="P29" s="290"/>
      <c r="Q29" s="290"/>
      <c r="R29" s="290"/>
      <c r="S29" s="22"/>
      <c r="T29" s="22"/>
      <c r="U29" s="22"/>
      <c r="V29" s="22"/>
      <c r="W29" s="22"/>
      <c r="X29" s="22"/>
      <c r="Y29" s="22"/>
      <c r="Z29" s="22"/>
      <c r="AA29" s="22"/>
      <c r="AB29" s="22"/>
      <c r="AC29" s="22"/>
      <c r="AD29" s="22"/>
      <c r="AE29" s="22"/>
      <c r="AF29" s="22"/>
    </row>
    <row r="30" spans="1:32" ht="15.75" customHeight="1" x14ac:dyDescent="0.35">
      <c r="A30" s="22"/>
      <c r="B30" s="207"/>
      <c r="C30" s="207"/>
      <c r="D30" s="325"/>
      <c r="E30" s="318"/>
      <c r="F30" s="318"/>
      <c r="G30" s="318"/>
      <c r="H30" s="305"/>
      <c r="I30" s="22"/>
      <c r="J30" s="22"/>
      <c r="K30" s="22"/>
      <c r="L30" s="22"/>
      <c r="M30" s="22"/>
      <c r="N30" s="22"/>
      <c r="O30" s="22"/>
      <c r="P30" s="290"/>
      <c r="Q30" s="290"/>
      <c r="R30" s="290"/>
      <c r="S30" s="22"/>
      <c r="T30" s="22"/>
      <c r="U30" s="22"/>
      <c r="V30" s="22"/>
      <c r="W30" s="22"/>
      <c r="X30" s="22"/>
      <c r="Y30" s="22"/>
      <c r="Z30" s="22"/>
      <c r="AA30" s="22"/>
      <c r="AB30" s="22"/>
      <c r="AC30" s="22"/>
      <c r="AD30" s="22"/>
      <c r="AE30" s="22"/>
      <c r="AF30" s="22"/>
    </row>
    <row r="31" spans="1:32" ht="31.5" thickBot="1" x14ac:dyDescent="0.4">
      <c r="A31" s="22"/>
      <c r="B31" s="326" t="s">
        <v>376</v>
      </c>
      <c r="C31" s="179">
        <v>2016</v>
      </c>
      <c r="D31" s="179">
        <v>2017</v>
      </c>
      <c r="E31" s="179">
        <v>2018</v>
      </c>
      <c r="F31" s="179">
        <v>2019</v>
      </c>
      <c r="G31" s="179">
        <v>2020</v>
      </c>
      <c r="H31" s="180" t="s">
        <v>174</v>
      </c>
      <c r="I31" s="180" t="s">
        <v>175</v>
      </c>
      <c r="J31" s="22"/>
      <c r="K31" s="22"/>
      <c r="L31" s="330"/>
      <c r="M31" s="330"/>
      <c r="N31" s="330"/>
      <c r="O31" s="330"/>
      <c r="P31" s="330"/>
      <c r="Q31" s="330"/>
      <c r="R31" s="330"/>
      <c r="S31" s="22"/>
      <c r="T31" s="22"/>
      <c r="U31" s="22"/>
      <c r="V31" s="22"/>
      <c r="W31" s="22"/>
      <c r="X31" s="22"/>
      <c r="Y31" s="22"/>
      <c r="Z31" s="22"/>
      <c r="AA31" s="22"/>
      <c r="AB31" s="22"/>
      <c r="AC31" s="22"/>
      <c r="AD31" s="22"/>
      <c r="AE31" s="22"/>
      <c r="AF31" s="22"/>
    </row>
    <row r="32" spans="1:32" ht="16.5" customHeight="1" x14ac:dyDescent="0.35">
      <c r="A32" s="22"/>
      <c r="B32" s="328" t="s">
        <v>321</v>
      </c>
      <c r="C32" s="331">
        <v>10048</v>
      </c>
      <c r="D32" s="331">
        <v>19152</v>
      </c>
      <c r="E32" s="331">
        <v>57513</v>
      </c>
      <c r="F32" s="331">
        <v>77373</v>
      </c>
      <c r="G32" s="331">
        <v>96537</v>
      </c>
      <c r="H32" s="303">
        <v>0.24768330037610001</v>
      </c>
      <c r="I32" s="303">
        <v>8.6075835987261105</v>
      </c>
      <c r="J32" s="22"/>
      <c r="K32" s="22"/>
      <c r="L32" s="22"/>
      <c r="M32" s="22"/>
      <c r="N32" s="22"/>
      <c r="O32" s="22"/>
      <c r="P32" s="290"/>
      <c r="Q32" s="290"/>
      <c r="R32" s="290"/>
      <c r="S32" s="22"/>
      <c r="T32" s="22"/>
      <c r="U32" s="22"/>
      <c r="V32" s="22"/>
      <c r="W32" s="22"/>
      <c r="X32" s="22"/>
      <c r="Y32" s="22"/>
      <c r="Z32" s="22"/>
      <c r="AA32" s="22"/>
      <c r="AB32" s="22"/>
      <c r="AC32" s="22"/>
      <c r="AD32" s="22"/>
      <c r="AE32" s="22"/>
      <c r="AF32" s="22"/>
    </row>
    <row r="33" spans="1:32" ht="16.5" customHeight="1" x14ac:dyDescent="0.35">
      <c r="A33" s="22"/>
      <c r="B33" s="328" t="s">
        <v>379</v>
      </c>
      <c r="C33" s="331">
        <v>5968</v>
      </c>
      <c r="D33" s="331">
        <v>13377</v>
      </c>
      <c r="E33" s="331">
        <v>45833</v>
      </c>
      <c r="F33" s="331">
        <v>61305</v>
      </c>
      <c r="G33" s="331">
        <v>65532</v>
      </c>
      <c r="H33" s="303">
        <v>6.8950330315634897E-2</v>
      </c>
      <c r="I33" s="303">
        <v>9.9805630026809595</v>
      </c>
      <c r="J33" s="22"/>
      <c r="K33" s="22"/>
      <c r="L33" s="22"/>
      <c r="M33" s="22"/>
      <c r="N33" s="22"/>
      <c r="O33" s="22"/>
      <c r="P33" s="290"/>
      <c r="Q33" s="290"/>
      <c r="R33" s="290"/>
      <c r="S33" s="22"/>
      <c r="T33" s="22"/>
      <c r="U33" s="22"/>
      <c r="V33" s="22"/>
      <c r="W33" s="22"/>
      <c r="X33" s="22"/>
      <c r="Y33" s="22"/>
      <c r="Z33" s="22"/>
      <c r="AA33" s="22"/>
      <c r="AB33" s="22"/>
      <c r="AC33" s="22"/>
      <c r="AD33" s="22"/>
      <c r="AE33" s="22"/>
      <c r="AF33" s="22"/>
    </row>
    <row r="34" spans="1:32" ht="16.5" customHeight="1" x14ac:dyDescent="0.35">
      <c r="A34" s="22"/>
      <c r="B34" s="332" t="s">
        <v>380</v>
      </c>
      <c r="C34" s="187">
        <v>0.59394904458598696</v>
      </c>
      <c r="D34" s="187">
        <v>0.69846491228070196</v>
      </c>
      <c r="E34" s="187">
        <v>0.79691547997844003</v>
      </c>
      <c r="F34" s="187">
        <v>0.79233065798146596</v>
      </c>
      <c r="G34" s="187">
        <v>0.67882780695484601</v>
      </c>
      <c r="H34" s="303">
        <v>-0.14325187329716499</v>
      </c>
      <c r="I34" s="303">
        <v>0.14290579830467401</v>
      </c>
      <c r="J34" s="22"/>
      <c r="K34" s="22"/>
      <c r="L34" s="22"/>
      <c r="M34" s="22"/>
      <c r="N34" s="22"/>
      <c r="O34" s="22"/>
      <c r="P34" s="22"/>
      <c r="Q34" s="22"/>
      <c r="R34" s="22"/>
      <c r="S34" s="22"/>
      <c r="T34" s="22"/>
      <c r="U34" s="22"/>
      <c r="V34" s="22"/>
      <c r="W34" s="22"/>
      <c r="X34" s="22"/>
      <c r="Y34" s="22"/>
      <c r="Z34" s="22"/>
      <c r="AA34" s="22"/>
      <c r="AB34" s="22"/>
      <c r="AC34" s="22"/>
      <c r="AD34" s="22"/>
      <c r="AE34" s="22"/>
      <c r="AF34" s="22"/>
    </row>
    <row r="35" spans="1:32" ht="16.5" customHeight="1" x14ac:dyDescent="0.35">
      <c r="A35" s="22"/>
      <c r="B35" s="333"/>
      <c r="C35" s="193"/>
      <c r="D35" s="199"/>
      <c r="E35" s="193"/>
      <c r="F35" s="193"/>
      <c r="G35" s="193"/>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row>
    <row r="36" spans="1:32" ht="16.5" customHeight="1" x14ac:dyDescent="0.35">
      <c r="A36" s="22"/>
      <c r="B36" s="207"/>
      <c r="C36" s="207"/>
      <c r="D36" s="325"/>
      <c r="E36" s="318"/>
      <c r="F36" s="305"/>
      <c r="G36" s="22"/>
      <c r="H36" s="22"/>
      <c r="I36" s="318"/>
      <c r="J36" s="194" t="s">
        <v>271</v>
      </c>
      <c r="K36" s="305"/>
      <c r="L36" s="22"/>
      <c r="M36" s="22"/>
      <c r="N36" s="22"/>
      <c r="O36" s="22"/>
      <c r="P36" s="22"/>
      <c r="Q36" s="22"/>
      <c r="R36" s="22"/>
      <c r="S36" s="22"/>
      <c r="T36" s="22"/>
      <c r="U36" s="22"/>
      <c r="V36" s="22"/>
      <c r="W36" s="22"/>
      <c r="X36" s="22"/>
      <c r="Y36" s="22"/>
      <c r="Z36" s="22"/>
      <c r="AA36" s="22"/>
      <c r="AB36" s="22"/>
      <c r="AC36" s="22"/>
      <c r="AD36" s="22"/>
      <c r="AE36" s="22"/>
      <c r="AF36" s="22"/>
    </row>
    <row r="37" spans="1:32" ht="16.5" customHeight="1" x14ac:dyDescent="0.35">
      <c r="A37" s="22"/>
      <c r="B37" s="18" t="s">
        <v>262</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row>
    <row r="38" spans="1:32" ht="16.5" customHeight="1" x14ac:dyDescent="0.35">
      <c r="A38" s="22"/>
      <c r="B38" s="219" t="s">
        <v>263</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1:32" ht="16.5" customHeight="1" x14ac:dyDescent="0.35">
      <c r="A39" s="22"/>
      <c r="B39" s="219" t="s">
        <v>264</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row>
    <row r="40" spans="1:32" ht="16.5" customHeight="1" x14ac:dyDescent="0.35">
      <c r="A40" s="22"/>
      <c r="B40" s="330"/>
      <c r="C40" s="330"/>
      <c r="D40" s="330"/>
      <c r="E40" s="330"/>
      <c r="F40" s="330"/>
      <c r="G40" s="330"/>
      <c r="H40" s="330"/>
      <c r="I40" s="330"/>
      <c r="J40" s="330"/>
      <c r="K40" s="330"/>
      <c r="L40" s="22"/>
      <c r="M40" s="22"/>
      <c r="N40" s="22"/>
      <c r="O40" s="22"/>
      <c r="P40" s="22"/>
      <c r="Q40" s="22"/>
      <c r="R40" s="22"/>
      <c r="S40" s="22"/>
      <c r="T40" s="22"/>
      <c r="U40" s="22"/>
      <c r="V40" s="22"/>
      <c r="W40" s="22"/>
      <c r="X40" s="22"/>
      <c r="Y40" s="22"/>
      <c r="Z40" s="22"/>
      <c r="AA40" s="22"/>
      <c r="AB40" s="22"/>
      <c r="AC40" s="22"/>
      <c r="AD40" s="22"/>
      <c r="AE40" s="22"/>
      <c r="AF40" s="22"/>
    </row>
  </sheetData>
  <hyperlinks>
    <hyperlink ref="B8" location="Contents!A1" display="Contents!A1"/>
    <hyperlink ref="D8" location="'Tab 14 - PC UTI'!A1" display="Tab 14 - PC UTI"/>
  </hyperlinks>
  <pageMargins left="0.39370078740157483" right="0.39370078740157483" top="0.39370078740157483" bottom="0.39370078740157483" header="0.51181102362204722" footer="0.51181102362204722"/>
  <pageSetup scale="61" fitToHeight="2" orientation="landscape" horizontalDpi="200" verticalDpi="200" r:id="rId1"/>
  <headerFooter alignWithMargins="0"/>
  <rowBreaks count="1" manualBreakCount="1">
    <brk id="26" max="1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1F497D"/>
  </sheetPr>
  <dimension ref="A1:AJ72"/>
  <sheetViews>
    <sheetView showGridLines="0" zoomScale="80" zoomScaleNormal="80" workbookViewId="0">
      <selection activeCell="B8" sqref="B8"/>
    </sheetView>
  </sheetViews>
  <sheetFormatPr defaultColWidth="9.1796875" defaultRowHeight="13" x14ac:dyDescent="0.3"/>
  <cols>
    <col min="1" max="1" width="1.453125" style="16" customWidth="1"/>
    <col min="2" max="2" width="17.54296875" style="16" customWidth="1"/>
    <col min="3" max="5" width="10.54296875" style="16" customWidth="1"/>
    <col min="6" max="6" width="10.54296875" style="26" customWidth="1"/>
    <col min="7" max="7" width="10.54296875" style="16" customWidth="1"/>
    <col min="8" max="8" width="10.54296875" style="26" customWidth="1"/>
    <col min="9" max="9" width="10.54296875" style="16" customWidth="1"/>
    <col min="10" max="11" width="10.54296875" style="26" customWidth="1"/>
    <col min="12" max="12" width="10.54296875" style="16" customWidth="1"/>
    <col min="13" max="14" width="12.54296875" style="16" customWidth="1"/>
    <col min="15" max="15" width="8.1796875" style="16" customWidth="1"/>
    <col min="16" max="16" width="7.453125" style="16" customWidth="1"/>
    <col min="17" max="17" width="8.1796875" style="16" customWidth="1"/>
    <col min="18" max="18" width="7.453125" style="16" customWidth="1"/>
    <col min="19" max="19" width="8.1796875" style="16" customWidth="1"/>
    <col min="20" max="20" width="7.453125" style="39" customWidth="1"/>
    <col min="21" max="21" width="8.1796875" style="39" customWidth="1"/>
    <col min="22" max="22" width="7.453125" style="39" customWidth="1"/>
    <col min="23" max="23" width="8.1796875" style="16" customWidth="1"/>
    <col min="24" max="24" width="7.453125" style="16" customWidth="1"/>
    <col min="25" max="25" width="8.1796875" style="16" customWidth="1"/>
    <col min="26" max="26" width="7.453125" style="16" customWidth="1"/>
    <col min="27" max="29" width="9.1796875" style="16" customWidth="1"/>
    <col min="30" max="30" width="12.81640625" style="16" customWidth="1"/>
    <col min="31" max="36" width="9.1796875" style="16" customWidth="1"/>
    <col min="37" max="16384" width="9.1796875" style="16"/>
  </cols>
  <sheetData>
    <row r="1" spans="1:36"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row>
    <row r="2" spans="1:36"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row>
    <row r="3" spans="1:36"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row>
    <row r="4" spans="1:36"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row>
    <row r="5" spans="1:36"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row>
    <row r="6" spans="1:36"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row>
    <row r="7" spans="1:36"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row>
    <row r="8" spans="1:36" s="15" customFormat="1" ht="18" x14ac:dyDescent="0.4">
      <c r="A8" s="30"/>
      <c r="B8" s="171" t="s">
        <v>131</v>
      </c>
      <c r="C8" s="20"/>
      <c r="D8" s="151" t="s">
        <v>102</v>
      </c>
      <c r="E8" s="19"/>
      <c r="F8" s="19"/>
      <c r="G8" s="19"/>
      <c r="H8" s="19"/>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row>
    <row r="9" spans="1:36"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row>
    <row r="10" spans="1:36" s="15" customFormat="1" ht="18" x14ac:dyDescent="0.4">
      <c r="A10" s="30"/>
      <c r="B10" s="20" t="s">
        <v>381</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row>
    <row r="11" spans="1:36"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row>
    <row r="12" spans="1:36" ht="15.75" customHeight="1" x14ac:dyDescent="0.4">
      <c r="A12" s="22"/>
      <c r="B12" s="23" t="s">
        <v>382</v>
      </c>
      <c r="C12" s="22"/>
      <c r="D12" s="22"/>
      <c r="E12" s="22"/>
      <c r="F12" s="18"/>
      <c r="G12" s="22"/>
      <c r="H12" s="18"/>
      <c r="I12" s="22"/>
      <c r="J12" s="18"/>
      <c r="K12" s="18"/>
      <c r="L12" s="22"/>
      <c r="M12" s="22"/>
      <c r="N12" s="22"/>
      <c r="O12" s="22"/>
      <c r="P12" s="22"/>
      <c r="Q12" s="22"/>
      <c r="R12" s="22"/>
      <c r="S12" s="22"/>
      <c r="T12" s="38"/>
      <c r="U12" s="22"/>
      <c r="V12" s="22"/>
      <c r="W12" s="22"/>
      <c r="X12" s="22"/>
      <c r="Y12" s="22"/>
      <c r="Z12" s="22"/>
      <c r="AA12" s="22"/>
      <c r="AB12" s="22"/>
      <c r="AC12" s="22"/>
      <c r="AD12" s="22"/>
      <c r="AE12" s="22"/>
      <c r="AF12" s="22"/>
      <c r="AG12" s="22"/>
      <c r="AH12" s="22"/>
      <c r="AI12" s="22"/>
      <c r="AJ12" s="22"/>
    </row>
    <row r="13" spans="1:36" s="22" customFormat="1" ht="15.75" customHeight="1" x14ac:dyDescent="0.35">
      <c r="A13" s="37"/>
      <c r="B13" s="918" t="s">
        <v>383</v>
      </c>
      <c r="F13" s="18"/>
      <c r="H13" s="18"/>
      <c r="J13" s="18"/>
      <c r="K13" s="18"/>
      <c r="O13" s="36"/>
      <c r="T13" s="23"/>
    </row>
    <row r="14" spans="1:36" ht="15.5" x14ac:dyDescent="0.35">
      <c r="A14" s="22"/>
      <c r="B14" s="296"/>
      <c r="C14" s="296"/>
      <c r="D14" s="296"/>
      <c r="E14" s="296"/>
      <c r="F14" s="308"/>
      <c r="G14" s="296"/>
      <c r="H14" s="296"/>
      <c r="I14" s="296"/>
      <c r="J14" s="308"/>
      <c r="K14" s="308"/>
      <c r="L14" s="308"/>
      <c r="M14" s="308"/>
      <c r="N14" s="308"/>
      <c r="O14" s="308"/>
      <c r="P14" s="308"/>
      <c r="Q14" s="308"/>
      <c r="R14" s="308"/>
      <c r="S14" s="308"/>
      <c r="T14" s="308"/>
      <c r="U14" s="308"/>
      <c r="V14" s="308"/>
      <c r="W14" s="308"/>
      <c r="X14" s="308"/>
      <c r="Y14" s="308"/>
      <c r="Z14" s="308"/>
      <c r="AA14" s="296"/>
      <c r="AB14" s="22"/>
      <c r="AC14" s="22"/>
      <c r="AD14" s="22"/>
      <c r="AE14" s="22"/>
      <c r="AF14" s="22"/>
      <c r="AG14" s="22"/>
      <c r="AH14" s="22"/>
      <c r="AI14" s="22"/>
      <c r="AJ14" s="22"/>
    </row>
    <row r="15" spans="1:36" ht="31.5" thickBot="1" x14ac:dyDescent="0.4">
      <c r="A15" s="22"/>
      <c r="B15" s="206" t="s">
        <v>384</v>
      </c>
      <c r="C15" s="179">
        <v>2016</v>
      </c>
      <c r="D15" s="334" t="s">
        <v>385</v>
      </c>
      <c r="E15" s="179">
        <v>2017</v>
      </c>
      <c r="F15" s="334" t="s">
        <v>385</v>
      </c>
      <c r="G15" s="179">
        <v>2018</v>
      </c>
      <c r="H15" s="334" t="s">
        <v>385</v>
      </c>
      <c r="I15" s="179">
        <v>2019</v>
      </c>
      <c r="J15" s="335" t="s">
        <v>385</v>
      </c>
      <c r="K15" s="336">
        <v>2020</v>
      </c>
      <c r="L15" s="335" t="s">
        <v>385</v>
      </c>
      <c r="M15" s="337" t="s">
        <v>174</v>
      </c>
      <c r="N15" s="337" t="s">
        <v>175</v>
      </c>
      <c r="O15" s="338"/>
      <c r="P15" s="297"/>
      <c r="Q15" s="297"/>
      <c r="R15" s="297"/>
      <c r="S15" s="297"/>
      <c r="T15" s="297"/>
      <c r="U15" s="297"/>
      <c r="V15" s="297"/>
      <c r="W15" s="297"/>
      <c r="X15" s="297"/>
      <c r="Y15" s="297"/>
      <c r="Z15" s="298"/>
      <c r="AA15" s="299"/>
      <c r="AB15" s="296"/>
      <c r="AC15" s="300"/>
      <c r="AD15" s="297"/>
      <c r="AE15" s="297"/>
      <c r="AF15" s="297"/>
      <c r="AG15" s="297"/>
      <c r="AH15" s="297"/>
      <c r="AI15" s="298"/>
      <c r="AJ15" s="22"/>
    </row>
    <row r="16" spans="1:36" ht="15.75" customHeight="1" x14ac:dyDescent="0.35">
      <c r="A16" s="22"/>
      <c r="B16" s="321" t="s">
        <v>379</v>
      </c>
      <c r="C16" s="305">
        <v>0.67506217416133996</v>
      </c>
      <c r="D16" s="339">
        <v>0.86683114104097203</v>
      </c>
      <c r="E16" s="305">
        <v>0.69855728084117896</v>
      </c>
      <c r="F16" s="339">
        <v>0.859635585913327</v>
      </c>
      <c r="G16" s="305">
        <v>0.74162482414704201</v>
      </c>
      <c r="H16" s="340">
        <v>0.86688614150600796</v>
      </c>
      <c r="I16" s="305">
        <v>0.77151189585741597</v>
      </c>
      <c r="J16" s="340">
        <v>0.87425605664413097</v>
      </c>
      <c r="K16" s="196">
        <v>0.76682151665089704</v>
      </c>
      <c r="L16" s="340">
        <v>0.88477361846193403</v>
      </c>
      <c r="M16" s="303">
        <v>-6.0794645315303993E-3</v>
      </c>
      <c r="N16" s="303">
        <v>0.13592724641038262</v>
      </c>
      <c r="O16" s="341"/>
      <c r="P16" s="342"/>
      <c r="Q16" s="306"/>
      <c r="R16" s="22"/>
      <c r="S16" s="290"/>
      <c r="T16" s="290"/>
      <c r="U16" s="290"/>
      <c r="V16" s="22"/>
      <c r="W16" s="305"/>
      <c r="X16" s="306"/>
      <c r="Y16" s="305"/>
      <c r="Z16" s="305"/>
      <c r="AA16" s="307"/>
      <c r="AB16" s="207"/>
      <c r="AC16" s="308"/>
      <c r="AD16" s="306"/>
      <c r="AE16" s="306"/>
      <c r="AF16" s="306"/>
      <c r="AG16" s="306"/>
      <c r="AH16" s="306"/>
      <c r="AI16" s="305"/>
      <c r="AJ16" s="22"/>
    </row>
    <row r="17" spans="1:36" ht="15.75" customHeight="1" x14ac:dyDescent="0.35">
      <c r="A17" s="22"/>
      <c r="B17" s="321" t="s">
        <v>259</v>
      </c>
      <c r="C17" s="305">
        <v>0.43333647361333499</v>
      </c>
      <c r="D17" s="339">
        <v>0.90820499674639599</v>
      </c>
      <c r="E17" s="305">
        <v>0.464538244965505</v>
      </c>
      <c r="F17" s="339">
        <v>0.90445942690188197</v>
      </c>
      <c r="G17" s="305">
        <v>0.49412080825451399</v>
      </c>
      <c r="H17" s="340">
        <v>0.902050165813856</v>
      </c>
      <c r="I17" s="305">
        <v>0.52443097346985801</v>
      </c>
      <c r="J17" s="340">
        <v>0.89185785568112297</v>
      </c>
      <c r="K17" s="196">
        <v>0.53241397681459401</v>
      </c>
      <c r="L17" s="340">
        <v>0.88458517514044699</v>
      </c>
      <c r="M17" s="303">
        <v>1.5222219412246126E-2</v>
      </c>
      <c r="N17" s="303">
        <v>0.22863873510371902</v>
      </c>
      <c r="O17" s="343"/>
      <c r="P17" s="344"/>
      <c r="Q17" s="345"/>
      <c r="R17" s="22"/>
      <c r="S17" s="290"/>
      <c r="T17" s="290"/>
      <c r="U17" s="290"/>
      <c r="V17" s="22"/>
      <c r="W17" s="305"/>
      <c r="X17" s="306"/>
      <c r="Y17" s="305"/>
      <c r="Z17" s="305"/>
      <c r="AA17" s="307"/>
      <c r="AB17" s="207"/>
      <c r="AC17" s="309"/>
      <c r="AD17" s="306"/>
      <c r="AE17" s="306"/>
      <c r="AF17" s="306"/>
      <c r="AG17" s="306"/>
      <c r="AH17" s="306"/>
      <c r="AI17" s="305"/>
      <c r="AJ17" s="22"/>
    </row>
    <row r="18" spans="1:36" ht="15" customHeight="1" x14ac:dyDescent="0.35">
      <c r="A18" s="22"/>
      <c r="B18" s="346"/>
      <c r="C18" s="22"/>
      <c r="D18" s="22"/>
      <c r="E18" s="22"/>
      <c r="F18" s="18"/>
      <c r="G18" s="22"/>
      <c r="H18" s="18"/>
      <c r="I18" s="22"/>
      <c r="J18" s="18"/>
      <c r="K18" s="18"/>
      <c r="L18" s="22"/>
      <c r="M18" s="306"/>
      <c r="N18" s="324"/>
      <c r="O18" s="347"/>
      <c r="P18" s="347"/>
      <c r="Q18" s="347"/>
      <c r="R18" s="347"/>
      <c r="S18" s="347"/>
      <c r="T18" s="305"/>
      <c r="U18" s="306"/>
      <c r="V18" s="305"/>
      <c r="W18" s="306"/>
      <c r="X18" s="305"/>
      <c r="Y18" s="306"/>
      <c r="Z18" s="305"/>
      <c r="AA18" s="305"/>
      <c r="AB18" s="22"/>
      <c r="AC18" s="207"/>
      <c r="AD18" s="207"/>
      <c r="AE18" s="306"/>
      <c r="AF18" s="306"/>
      <c r="AG18" s="306"/>
      <c r="AH18" s="306"/>
      <c r="AI18" s="306"/>
      <c r="AJ18" s="305"/>
    </row>
    <row r="19" spans="1:36" ht="15.75" customHeight="1" x14ac:dyDescent="0.35">
      <c r="A19" s="22"/>
      <c r="B19" s="18" t="s">
        <v>262</v>
      </c>
      <c r="C19" s="296"/>
      <c r="D19" s="296"/>
      <c r="E19" s="296"/>
      <c r="F19" s="308"/>
      <c r="G19" s="296"/>
      <c r="H19" s="308"/>
      <c r="I19" s="296"/>
      <c r="J19" s="327"/>
      <c r="K19" s="327"/>
      <c r="L19" s="305"/>
      <c r="M19" s="318"/>
      <c r="N19" s="324"/>
      <c r="O19" s="347"/>
      <c r="P19" s="347"/>
      <c r="Q19" s="347"/>
      <c r="R19" s="347"/>
      <c r="S19" s="347"/>
      <c r="T19" s="305"/>
      <c r="U19" s="318"/>
      <c r="V19" s="305"/>
      <c r="W19" s="318"/>
      <c r="X19" s="305"/>
      <c r="Y19" s="318"/>
      <c r="Z19" s="305"/>
      <c r="AA19" s="317"/>
      <c r="AB19" s="307"/>
      <c r="AC19" s="207"/>
      <c r="AD19" s="207"/>
      <c r="AE19" s="318"/>
      <c r="AF19" s="318"/>
      <c r="AG19" s="318"/>
      <c r="AH19" s="318"/>
      <c r="AI19" s="318"/>
      <c r="AJ19" s="317"/>
    </row>
    <row r="20" spans="1:36" ht="16.5" customHeight="1" x14ac:dyDescent="0.35">
      <c r="A20" s="22"/>
      <c r="B20" s="296" t="s">
        <v>386</v>
      </c>
      <c r="C20" s="207"/>
      <c r="D20" s="207"/>
      <c r="E20" s="325"/>
      <c r="F20" s="325"/>
      <c r="G20" s="318"/>
      <c r="H20" s="313"/>
      <c r="I20" s="305"/>
      <c r="J20" s="327"/>
      <c r="K20" s="327"/>
      <c r="L20" s="305"/>
      <c r="M20" s="318"/>
      <c r="N20" s="324"/>
      <c r="O20" s="347"/>
      <c r="P20" s="347"/>
      <c r="Q20" s="313"/>
      <c r="R20" s="313"/>
      <c r="S20" s="313"/>
      <c r="T20" s="305"/>
      <c r="U20" s="318"/>
      <c r="V20" s="305"/>
      <c r="W20" s="318"/>
      <c r="X20" s="305"/>
      <c r="Y20" s="318"/>
      <c r="Z20" s="305"/>
      <c r="AA20" s="317"/>
      <c r="AB20" s="317"/>
      <c r="AC20" s="308"/>
      <c r="AD20" s="207"/>
      <c r="AE20" s="318"/>
      <c r="AF20" s="318"/>
      <c r="AG20" s="318"/>
      <c r="AH20" s="318"/>
      <c r="AI20" s="318"/>
      <c r="AJ20" s="317"/>
    </row>
    <row r="21" spans="1:36" ht="16.5" customHeight="1" x14ac:dyDescent="0.35">
      <c r="A21" s="22"/>
      <c r="B21" s="296" t="s">
        <v>387</v>
      </c>
      <c r="C21" s="296"/>
      <c r="D21" s="296"/>
      <c r="E21" s="296"/>
      <c r="F21" s="296"/>
      <c r="G21" s="296"/>
      <c r="H21" s="296"/>
      <c r="I21" s="296"/>
      <c r="J21" s="296"/>
      <c r="K21" s="348"/>
      <c r="L21" s="305"/>
      <c r="M21" s="318"/>
      <c r="N21" s="324"/>
      <c r="O21" s="347"/>
      <c r="P21" s="347"/>
      <c r="Q21" s="347"/>
      <c r="R21" s="347"/>
      <c r="S21" s="347"/>
      <c r="T21" s="305"/>
      <c r="U21" s="318"/>
      <c r="V21" s="305"/>
      <c r="W21" s="318"/>
      <c r="X21" s="305"/>
      <c r="Y21" s="318"/>
      <c r="Z21" s="305"/>
      <c r="AA21" s="305"/>
      <c r="AB21" s="290"/>
      <c r="AC21" s="207"/>
      <c r="AD21" s="207"/>
      <c r="AE21" s="318"/>
      <c r="AF21" s="318"/>
      <c r="AG21" s="318"/>
      <c r="AH21" s="318"/>
      <c r="AI21" s="318"/>
      <c r="AJ21" s="305"/>
    </row>
    <row r="22" spans="1:36" ht="16.5" customHeight="1" x14ac:dyDescent="0.35">
      <c r="A22" s="22"/>
      <c r="B22" s="296" t="s">
        <v>388</v>
      </c>
      <c r="C22" s="296"/>
      <c r="D22" s="296"/>
      <c r="E22" s="296"/>
      <c r="F22" s="296"/>
      <c r="G22" s="296"/>
      <c r="H22" s="296"/>
      <c r="I22" s="296"/>
      <c r="J22" s="296"/>
      <c r="K22" s="327"/>
      <c r="L22" s="305"/>
      <c r="M22" s="318"/>
      <c r="N22" s="324"/>
      <c r="O22" s="347"/>
      <c r="P22" s="347"/>
      <c r="Q22" s="347"/>
      <c r="R22" s="347"/>
      <c r="S22" s="347"/>
      <c r="T22" s="305"/>
      <c r="U22" s="318"/>
      <c r="V22" s="305"/>
      <c r="W22" s="318"/>
      <c r="X22" s="305"/>
      <c r="Y22" s="318"/>
      <c r="Z22" s="305"/>
      <c r="AA22" s="317"/>
      <c r="AB22" s="290"/>
      <c r="AC22" s="207"/>
      <c r="AD22" s="207"/>
      <c r="AE22" s="318"/>
      <c r="AF22" s="318"/>
      <c r="AG22" s="318"/>
      <c r="AH22" s="318"/>
      <c r="AI22" s="318"/>
      <c r="AJ22" s="317"/>
    </row>
    <row r="23" spans="1:36" ht="16.5" customHeight="1" x14ac:dyDescent="0.35">
      <c r="A23" s="22"/>
      <c r="B23" s="296" t="s">
        <v>389</v>
      </c>
      <c r="C23" s="296"/>
      <c r="D23" s="296"/>
      <c r="E23" s="296"/>
      <c r="F23" s="296"/>
      <c r="G23" s="296"/>
      <c r="H23" s="296"/>
      <c r="I23" s="296"/>
      <c r="J23" s="296"/>
      <c r="K23" s="327"/>
      <c r="L23" s="305"/>
      <c r="M23" s="318"/>
      <c r="N23" s="324"/>
      <c r="O23" s="347"/>
      <c r="P23" s="347"/>
      <c r="Q23" s="313"/>
      <c r="R23" s="313"/>
      <c r="S23" s="313"/>
      <c r="T23" s="305"/>
      <c r="U23" s="318"/>
      <c r="V23" s="305"/>
      <c r="W23" s="318"/>
      <c r="X23" s="305"/>
      <c r="Y23" s="318"/>
      <c r="Z23" s="305"/>
      <c r="AA23" s="317"/>
      <c r="AB23" s="317"/>
      <c r="AC23" s="207"/>
      <c r="AD23" s="207"/>
      <c r="AE23" s="318"/>
      <c r="AF23" s="318"/>
      <c r="AG23" s="318"/>
      <c r="AH23" s="318"/>
      <c r="AI23" s="318"/>
      <c r="AJ23" s="317"/>
    </row>
    <row r="24" spans="1:36" ht="15.75" customHeight="1" x14ac:dyDescent="0.35">
      <c r="A24" s="22"/>
      <c r="B24" s="349"/>
      <c r="C24" s="207"/>
      <c r="D24" s="207"/>
      <c r="E24" s="325"/>
      <c r="F24" s="325"/>
      <c r="G24" s="327"/>
      <c r="H24" s="313"/>
      <c r="I24" s="313"/>
      <c r="J24" s="327"/>
      <c r="K24" s="327"/>
      <c r="L24" s="313"/>
      <c r="M24" s="327"/>
      <c r="N24" s="324"/>
      <c r="O24" s="347"/>
      <c r="P24" s="347"/>
      <c r="Q24" s="347"/>
      <c r="R24" s="347"/>
      <c r="S24" s="347"/>
      <c r="T24" s="313"/>
      <c r="U24" s="327"/>
      <c r="V24" s="313"/>
      <c r="W24" s="327"/>
      <c r="X24" s="313"/>
      <c r="Y24" s="327"/>
      <c r="Z24" s="313"/>
      <c r="AA24" s="313"/>
      <c r="AB24" s="290"/>
      <c r="AC24" s="207"/>
      <c r="AD24" s="207"/>
      <c r="AE24" s="327"/>
      <c r="AF24" s="327"/>
      <c r="AG24" s="327"/>
      <c r="AH24" s="327"/>
      <c r="AI24" s="327"/>
      <c r="AJ24" s="313"/>
    </row>
    <row r="25" spans="1:36" ht="15.75" customHeight="1" x14ac:dyDescent="0.35">
      <c r="A25" s="22"/>
      <c r="B25" s="346"/>
      <c r="C25" s="350"/>
      <c r="D25" s="350"/>
      <c r="E25" s="350"/>
      <c r="F25" s="351"/>
      <c r="G25" s="350"/>
      <c r="H25" s="351"/>
      <c r="I25" s="350"/>
      <c r="J25" s="351"/>
      <c r="K25" s="351"/>
      <c r="L25" s="350"/>
      <c r="M25" s="350"/>
      <c r="N25" s="350"/>
      <c r="O25" s="350"/>
      <c r="P25" s="350"/>
      <c r="Q25" s="350"/>
      <c r="R25" s="350"/>
      <c r="S25" s="350"/>
      <c r="T25" s="350"/>
      <c r="U25" s="350"/>
      <c r="V25" s="350"/>
      <c r="W25" s="350"/>
      <c r="X25" s="350"/>
      <c r="Y25" s="22"/>
      <c r="Z25" s="22"/>
      <c r="AA25" s="22"/>
      <c r="AB25" s="22"/>
      <c r="AC25" s="22"/>
      <c r="AD25" s="22"/>
      <c r="AE25" s="22"/>
      <c r="AF25" s="22"/>
      <c r="AG25" s="22"/>
      <c r="AH25" s="22"/>
      <c r="AI25" s="22"/>
      <c r="AJ25" s="22"/>
    </row>
    <row r="26" spans="1:36" ht="15.75" customHeight="1" x14ac:dyDescent="0.35">
      <c r="A26" s="22"/>
      <c r="B26" s="346"/>
      <c r="C26" s="22"/>
      <c r="D26" s="22"/>
      <c r="E26" s="22"/>
      <c r="F26" s="18"/>
      <c r="G26" s="22"/>
      <c r="H26" s="18"/>
      <c r="I26" s="22"/>
      <c r="J26" s="18"/>
      <c r="K26" s="18"/>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row>
    <row r="27" spans="1:36" ht="15.75" customHeight="1" x14ac:dyDescent="0.35">
      <c r="A27" s="22"/>
      <c r="B27" s="346"/>
      <c r="C27" s="317"/>
      <c r="D27" s="317"/>
      <c r="E27" s="317"/>
      <c r="F27" s="297"/>
      <c r="G27" s="317"/>
      <c r="H27" s="297"/>
      <c r="I27" s="317"/>
      <c r="J27" s="297"/>
      <c r="K27" s="297"/>
      <c r="L27" s="317"/>
      <c r="M27" s="317"/>
      <c r="N27" s="317"/>
      <c r="O27" s="317"/>
      <c r="P27" s="317"/>
      <c r="Q27" s="317"/>
      <c r="R27" s="317"/>
      <c r="S27" s="317"/>
      <c r="T27" s="317"/>
      <c r="U27" s="317"/>
      <c r="V27" s="317"/>
      <c r="W27" s="22"/>
      <c r="X27" s="22"/>
      <c r="Y27" s="22"/>
      <c r="Z27" s="22"/>
      <c r="AA27" s="22"/>
      <c r="AB27" s="22"/>
      <c r="AC27" s="22"/>
      <c r="AD27" s="22"/>
      <c r="AE27" s="22"/>
      <c r="AF27" s="22"/>
      <c r="AG27" s="22"/>
      <c r="AH27" s="22"/>
      <c r="AI27" s="22"/>
      <c r="AJ27" s="22"/>
    </row>
    <row r="28" spans="1:36" ht="15.75" customHeight="1" x14ac:dyDescent="0.35">
      <c r="A28" s="22"/>
      <c r="B28" s="346"/>
      <c r="C28" s="350"/>
      <c r="D28" s="350"/>
      <c r="E28" s="350"/>
      <c r="F28" s="351"/>
      <c r="G28" s="350"/>
      <c r="H28" s="351"/>
      <c r="I28" s="350"/>
      <c r="J28" s="351"/>
      <c r="K28" s="351"/>
      <c r="L28" s="350"/>
      <c r="M28" s="350"/>
      <c r="N28" s="350"/>
      <c r="O28" s="350"/>
      <c r="P28" s="350"/>
      <c r="Q28" s="350"/>
      <c r="R28" s="350"/>
      <c r="S28" s="350"/>
      <c r="T28" s="350"/>
      <c r="U28" s="350"/>
      <c r="V28" s="350"/>
      <c r="W28" s="22"/>
      <c r="X28" s="22"/>
      <c r="Y28" s="22"/>
      <c r="Z28" s="22"/>
      <c r="AA28" s="22"/>
      <c r="AB28" s="22"/>
      <c r="AC28" s="22"/>
      <c r="AD28" s="22"/>
      <c r="AE28" s="22"/>
      <c r="AF28" s="22"/>
      <c r="AG28" s="22"/>
      <c r="AH28" s="22"/>
      <c r="AI28" s="22"/>
      <c r="AJ28" s="22"/>
    </row>
    <row r="29" spans="1:36" ht="15.75" customHeight="1" x14ac:dyDescent="0.35">
      <c r="A29" s="22"/>
      <c r="B29" s="346"/>
      <c r="C29" s="22"/>
      <c r="D29" s="22"/>
      <c r="E29" s="22"/>
      <c r="F29" s="18"/>
      <c r="G29" s="22"/>
      <c r="H29" s="18"/>
      <c r="I29" s="22"/>
      <c r="J29" s="18"/>
      <c r="K29" s="18"/>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row>
    <row r="30" spans="1:36" ht="15.75" customHeight="1" x14ac:dyDescent="0.35">
      <c r="A30" s="22"/>
      <c r="B30" s="346"/>
      <c r="C30" s="307"/>
      <c r="D30" s="307"/>
      <c r="E30" s="307"/>
      <c r="F30" s="352"/>
      <c r="G30" s="307"/>
      <c r="H30" s="352"/>
      <c r="I30" s="307"/>
      <c r="J30" s="352"/>
      <c r="K30" s="352"/>
      <c r="L30" s="307"/>
      <c r="M30" s="307"/>
      <c r="N30" s="307"/>
      <c r="O30" s="307"/>
      <c r="P30" s="307"/>
      <c r="Q30" s="307"/>
      <c r="R30" s="307"/>
      <c r="S30" s="307"/>
      <c r="T30" s="307"/>
      <c r="U30" s="307"/>
      <c r="V30" s="307"/>
      <c r="W30" s="22"/>
      <c r="X30" s="22"/>
      <c r="Y30" s="22"/>
      <c r="Z30" s="22"/>
      <c r="AA30" s="22"/>
      <c r="AB30" s="22"/>
      <c r="AC30" s="22"/>
      <c r="AD30" s="22"/>
      <c r="AE30" s="22"/>
      <c r="AF30" s="22"/>
      <c r="AG30" s="22"/>
      <c r="AH30" s="22"/>
      <c r="AI30" s="22"/>
      <c r="AJ30" s="22"/>
    </row>
    <row r="31" spans="1:36" ht="15.75" customHeight="1" x14ac:dyDescent="0.35">
      <c r="A31" s="22"/>
      <c r="B31" s="346"/>
      <c r="C31" s="350"/>
      <c r="D31" s="350"/>
      <c r="E31" s="350"/>
      <c r="F31" s="351"/>
      <c r="G31" s="350"/>
      <c r="H31" s="351"/>
      <c r="I31" s="350"/>
      <c r="J31" s="351"/>
      <c r="K31" s="351"/>
      <c r="L31" s="350"/>
      <c r="M31" s="350"/>
      <c r="N31" s="350"/>
      <c r="O31" s="350"/>
      <c r="P31" s="350"/>
      <c r="Q31" s="350"/>
      <c r="R31" s="350"/>
      <c r="S31" s="350"/>
      <c r="T31" s="350"/>
      <c r="U31" s="350"/>
      <c r="V31" s="350"/>
      <c r="W31" s="22"/>
      <c r="X31" s="22"/>
      <c r="Y31" s="22"/>
      <c r="Z31" s="22"/>
      <c r="AA31" s="22"/>
      <c r="AB31" s="22"/>
      <c r="AC31" s="22"/>
      <c r="AD31" s="22"/>
      <c r="AE31" s="22"/>
      <c r="AF31" s="22"/>
      <c r="AG31" s="22"/>
      <c r="AH31" s="22"/>
      <c r="AI31" s="22"/>
      <c r="AJ31" s="22"/>
    </row>
    <row r="32" spans="1:36" ht="15.75" customHeight="1" x14ac:dyDescent="0.35">
      <c r="A32" s="22"/>
      <c r="B32" s="346"/>
      <c r="C32" s="307"/>
      <c r="D32" s="307"/>
      <c r="E32" s="307"/>
      <c r="F32" s="352"/>
      <c r="G32" s="307"/>
      <c r="H32" s="352"/>
      <c r="I32" s="307"/>
      <c r="J32" s="352"/>
      <c r="K32" s="352"/>
      <c r="L32" s="307"/>
      <c r="M32" s="307"/>
      <c r="N32" s="307"/>
      <c r="O32" s="307"/>
      <c r="P32" s="307"/>
      <c r="Q32" s="307"/>
      <c r="R32" s="307"/>
      <c r="S32" s="307"/>
      <c r="T32" s="307"/>
      <c r="U32" s="307"/>
      <c r="V32" s="307"/>
      <c r="W32" s="22"/>
      <c r="X32" s="22"/>
      <c r="Y32" s="22"/>
      <c r="Z32" s="22"/>
      <c r="AA32" s="22"/>
      <c r="AB32" s="22"/>
      <c r="AC32" s="22"/>
      <c r="AD32" s="22"/>
      <c r="AE32" s="22"/>
      <c r="AF32" s="22"/>
      <c r="AG32" s="22"/>
      <c r="AH32" s="22"/>
      <c r="AI32" s="22"/>
      <c r="AJ32" s="22"/>
    </row>
    <row r="33" spans="1:36" ht="15.75" customHeight="1" x14ac:dyDescent="0.35">
      <c r="A33" s="22"/>
      <c r="B33" s="346"/>
      <c r="C33" s="317"/>
      <c r="D33" s="317"/>
      <c r="E33" s="317"/>
      <c r="F33" s="297"/>
      <c r="G33" s="317"/>
      <c r="H33" s="297"/>
      <c r="I33" s="317"/>
      <c r="J33" s="297"/>
      <c r="K33" s="297"/>
      <c r="L33" s="317"/>
      <c r="M33" s="317"/>
      <c r="N33" s="317"/>
      <c r="O33" s="317"/>
      <c r="P33" s="317"/>
      <c r="Q33" s="317"/>
      <c r="R33" s="317"/>
      <c r="S33" s="317"/>
      <c r="T33" s="317"/>
      <c r="U33" s="317"/>
      <c r="V33" s="317"/>
      <c r="W33" s="22"/>
      <c r="X33" s="22"/>
      <c r="Y33" s="22"/>
      <c r="Z33" s="22"/>
      <c r="AA33" s="22"/>
      <c r="AB33" s="22"/>
      <c r="AC33" s="22"/>
      <c r="AD33" s="22"/>
      <c r="AE33" s="22"/>
      <c r="AF33" s="22"/>
      <c r="AG33" s="22"/>
      <c r="AH33" s="22"/>
      <c r="AI33" s="22"/>
      <c r="AJ33" s="22"/>
    </row>
    <row r="34" spans="1:36" ht="15.75" customHeight="1" x14ac:dyDescent="0.35">
      <c r="A34" s="22"/>
      <c r="B34" s="346"/>
      <c r="C34" s="290"/>
      <c r="D34" s="290"/>
      <c r="E34" s="290"/>
      <c r="F34" s="353"/>
      <c r="G34" s="290"/>
      <c r="H34" s="353"/>
      <c r="I34" s="290"/>
      <c r="J34" s="353"/>
      <c r="K34" s="353"/>
      <c r="L34" s="290"/>
      <c r="M34" s="290"/>
      <c r="N34" s="290"/>
      <c r="O34" s="290"/>
      <c r="P34" s="290"/>
      <c r="Q34" s="290"/>
      <c r="R34" s="290"/>
      <c r="S34" s="290"/>
      <c r="T34" s="290"/>
      <c r="U34" s="290"/>
      <c r="V34" s="290"/>
      <c r="W34" s="22"/>
      <c r="X34" s="22"/>
      <c r="Y34" s="22"/>
      <c r="Z34" s="22"/>
      <c r="AA34" s="22"/>
      <c r="AB34" s="22"/>
      <c r="AC34" s="22"/>
      <c r="AD34" s="22"/>
      <c r="AE34" s="22"/>
      <c r="AF34" s="22"/>
      <c r="AG34" s="22"/>
      <c r="AH34" s="22"/>
      <c r="AI34" s="22"/>
      <c r="AJ34" s="22"/>
    </row>
    <row r="35" spans="1:36" ht="15.75" customHeight="1" x14ac:dyDescent="0.35">
      <c r="A35" s="22"/>
      <c r="B35" s="346"/>
      <c r="C35" s="290"/>
      <c r="D35" s="290"/>
      <c r="E35" s="290"/>
      <c r="F35" s="353"/>
      <c r="G35" s="290"/>
      <c r="H35" s="353"/>
      <c r="I35" s="290"/>
      <c r="J35" s="353"/>
      <c r="K35" s="353"/>
      <c r="L35" s="290"/>
      <c r="M35" s="290"/>
      <c r="N35" s="290"/>
      <c r="O35" s="290"/>
      <c r="P35" s="290"/>
      <c r="Q35" s="290"/>
      <c r="R35" s="290"/>
      <c r="S35" s="290"/>
      <c r="T35" s="290"/>
      <c r="U35" s="290"/>
      <c r="V35" s="290"/>
      <c r="W35" s="22"/>
      <c r="X35" s="22"/>
      <c r="Y35" s="22"/>
      <c r="Z35" s="22"/>
      <c r="AA35" s="22"/>
      <c r="AB35" s="22"/>
      <c r="AC35" s="22"/>
      <c r="AD35" s="22"/>
      <c r="AE35" s="22"/>
      <c r="AF35" s="22"/>
      <c r="AG35" s="22"/>
      <c r="AH35" s="22"/>
      <c r="AI35" s="22"/>
      <c r="AJ35" s="22"/>
    </row>
    <row r="36" spans="1:36" ht="15.75" customHeight="1" x14ac:dyDescent="0.35">
      <c r="A36" s="22"/>
      <c r="B36" s="346"/>
      <c r="C36" s="317"/>
      <c r="D36" s="317"/>
      <c r="E36" s="317"/>
      <c r="F36" s="297"/>
      <c r="G36" s="317"/>
      <c r="H36" s="297"/>
      <c r="I36" s="317"/>
      <c r="J36" s="297"/>
      <c r="K36" s="297"/>
      <c r="L36" s="317"/>
      <c r="M36" s="317"/>
      <c r="N36" s="317"/>
      <c r="O36" s="317"/>
      <c r="P36" s="317"/>
      <c r="Q36" s="317"/>
      <c r="R36" s="317"/>
      <c r="S36" s="317"/>
      <c r="T36" s="317"/>
      <c r="U36" s="317"/>
      <c r="V36" s="317"/>
      <c r="W36" s="22"/>
      <c r="X36" s="22"/>
      <c r="Y36" s="22"/>
      <c r="Z36" s="22"/>
      <c r="AA36" s="22"/>
      <c r="AB36" s="22"/>
      <c r="AC36" s="22"/>
      <c r="AD36" s="22"/>
      <c r="AE36" s="22"/>
      <c r="AF36" s="22"/>
      <c r="AG36" s="22"/>
      <c r="AH36" s="22"/>
      <c r="AI36" s="22"/>
      <c r="AJ36" s="22"/>
    </row>
    <row r="37" spans="1:36" ht="15.75" customHeight="1" x14ac:dyDescent="0.35">
      <c r="A37" s="22"/>
      <c r="B37" s="346"/>
      <c r="C37" s="290"/>
      <c r="D37" s="290"/>
      <c r="E37" s="290"/>
      <c r="F37" s="353"/>
      <c r="G37" s="290"/>
      <c r="H37" s="353"/>
      <c r="I37" s="290"/>
      <c r="J37" s="353"/>
      <c r="K37" s="353"/>
      <c r="L37" s="290"/>
      <c r="M37" s="290"/>
      <c r="N37" s="290"/>
      <c r="O37" s="290"/>
      <c r="P37" s="290"/>
      <c r="Q37" s="290"/>
      <c r="R37" s="290"/>
      <c r="S37" s="290"/>
      <c r="T37" s="290"/>
      <c r="U37" s="290"/>
      <c r="V37" s="290"/>
      <c r="W37" s="22"/>
      <c r="X37" s="22"/>
      <c r="Y37" s="22"/>
      <c r="Z37" s="22"/>
      <c r="AA37" s="22"/>
      <c r="AB37" s="22"/>
      <c r="AC37" s="22"/>
      <c r="AD37" s="22"/>
      <c r="AE37" s="22"/>
      <c r="AF37" s="22"/>
      <c r="AG37" s="22"/>
      <c r="AH37" s="22"/>
      <c r="AI37" s="22"/>
      <c r="AJ37" s="22"/>
    </row>
    <row r="38" spans="1:36" ht="15.75" customHeight="1" x14ac:dyDescent="0.35">
      <c r="A38" s="22"/>
      <c r="B38" s="346"/>
      <c r="C38" s="290"/>
      <c r="D38" s="290"/>
      <c r="E38" s="290"/>
      <c r="F38" s="353"/>
      <c r="G38" s="290"/>
      <c r="H38" s="353"/>
      <c r="I38" s="290"/>
      <c r="J38" s="353"/>
      <c r="K38" s="353"/>
      <c r="L38" s="290"/>
      <c r="M38" s="290"/>
      <c r="N38" s="290"/>
      <c r="O38" s="290"/>
      <c r="P38" s="290"/>
      <c r="Q38" s="290"/>
      <c r="R38" s="290"/>
      <c r="S38" s="290"/>
      <c r="T38" s="290"/>
      <c r="U38" s="290"/>
      <c r="V38" s="290"/>
      <c r="W38" s="22"/>
      <c r="X38" s="22"/>
      <c r="Y38" s="22"/>
      <c r="Z38" s="22"/>
      <c r="AA38" s="22"/>
      <c r="AB38" s="22"/>
      <c r="AC38" s="22"/>
      <c r="AD38" s="22"/>
      <c r="AE38" s="22"/>
      <c r="AF38" s="22"/>
      <c r="AG38" s="22"/>
      <c r="AH38" s="22"/>
      <c r="AI38" s="22"/>
      <c r="AJ38" s="22"/>
    </row>
    <row r="39" spans="1:36" ht="15.75" customHeight="1" x14ac:dyDescent="0.35">
      <c r="A39" s="22"/>
      <c r="B39" s="22"/>
      <c r="C39" s="22"/>
      <c r="D39" s="22"/>
      <c r="E39" s="22"/>
      <c r="F39" s="18"/>
      <c r="G39" s="22"/>
      <c r="H39" s="18"/>
      <c r="I39" s="22"/>
      <c r="J39" s="18"/>
      <c r="K39" s="18"/>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row>
    <row r="40" spans="1:36" ht="15.75" customHeight="1" x14ac:dyDescent="0.35">
      <c r="A40" s="22"/>
      <c r="B40" s="22"/>
      <c r="C40" s="22"/>
      <c r="D40" s="22"/>
      <c r="E40" s="22"/>
      <c r="F40" s="18"/>
      <c r="G40" s="22"/>
      <c r="H40" s="18"/>
      <c r="I40" s="22"/>
      <c r="J40" s="18"/>
      <c r="K40" s="18"/>
      <c r="L40" s="22"/>
      <c r="M40" s="22"/>
      <c r="N40" s="22"/>
      <c r="O40" s="22"/>
      <c r="P40" s="22"/>
      <c r="Q40" s="22"/>
      <c r="R40" s="22"/>
      <c r="S40" s="22"/>
      <c r="T40" s="290"/>
      <c r="U40" s="290"/>
      <c r="V40" s="290"/>
      <c r="W40" s="22"/>
      <c r="X40" s="22"/>
      <c r="Y40" s="22"/>
      <c r="Z40" s="22"/>
      <c r="AA40" s="22"/>
      <c r="AB40" s="22"/>
      <c r="AC40" s="22"/>
      <c r="AD40" s="22"/>
      <c r="AE40" s="22"/>
      <c r="AF40" s="22"/>
      <c r="AG40" s="22"/>
      <c r="AH40" s="22"/>
      <c r="AI40" s="22"/>
      <c r="AJ40" s="22"/>
    </row>
    <row r="41" spans="1:36" ht="15.75" customHeight="1" x14ac:dyDescent="0.35">
      <c r="A41" s="22"/>
      <c r="B41" s="22"/>
      <c r="C41" s="22"/>
      <c r="D41" s="22"/>
      <c r="E41" s="22"/>
      <c r="F41" s="18"/>
      <c r="G41" s="22"/>
      <c r="H41" s="18"/>
      <c r="I41" s="22"/>
      <c r="J41" s="18"/>
      <c r="K41" s="18"/>
      <c r="L41" s="22"/>
      <c r="M41" s="22"/>
      <c r="N41" s="22"/>
      <c r="O41" s="22"/>
      <c r="P41" s="22"/>
      <c r="Q41" s="22"/>
      <c r="R41" s="22"/>
      <c r="S41" s="22"/>
      <c r="T41" s="290"/>
      <c r="U41" s="290"/>
      <c r="V41" s="290"/>
      <c r="W41" s="22"/>
      <c r="X41" s="22"/>
      <c r="Y41" s="22"/>
      <c r="Z41" s="22"/>
      <c r="AA41" s="22"/>
      <c r="AB41" s="22"/>
      <c r="AC41" s="22"/>
      <c r="AD41" s="22"/>
      <c r="AE41" s="22"/>
      <c r="AF41" s="22"/>
      <c r="AG41" s="22"/>
      <c r="AH41" s="22"/>
      <c r="AI41" s="22"/>
      <c r="AJ41" s="22"/>
    </row>
    <row r="42" spans="1:36" ht="16.5" customHeight="1" x14ac:dyDescent="0.35">
      <c r="A42" s="22"/>
      <c r="B42" s="23"/>
      <c r="C42" s="22"/>
      <c r="D42" s="22"/>
      <c r="E42" s="22"/>
      <c r="F42" s="18"/>
      <c r="G42" s="22"/>
      <c r="H42" s="18"/>
      <c r="I42" s="22"/>
      <c r="J42" s="18"/>
      <c r="K42" s="18"/>
      <c r="L42" s="22"/>
      <c r="M42" s="22"/>
      <c r="N42" s="22"/>
      <c r="O42" s="22"/>
      <c r="P42" s="22"/>
      <c r="Q42" s="22"/>
      <c r="R42" s="22"/>
      <c r="S42" s="22"/>
      <c r="T42" s="22"/>
      <c r="U42" s="290"/>
      <c r="V42" s="290"/>
      <c r="W42" s="22"/>
      <c r="X42" s="22"/>
      <c r="Y42" s="22"/>
      <c r="Z42" s="22"/>
      <c r="AA42" s="22"/>
      <c r="AB42" s="22"/>
      <c r="AC42" s="22"/>
      <c r="AD42" s="22"/>
      <c r="AE42" s="22"/>
      <c r="AF42" s="22"/>
      <c r="AG42" s="22"/>
      <c r="AH42" s="22"/>
      <c r="AI42" s="22"/>
      <c r="AJ42" s="22"/>
    </row>
    <row r="43" spans="1:36" ht="16.5" customHeight="1" x14ac:dyDescent="0.35">
      <c r="A43" s="22"/>
      <c r="B43" s="22"/>
      <c r="C43" s="22"/>
      <c r="D43" s="296"/>
      <c r="E43" s="296"/>
      <c r="F43" s="308"/>
      <c r="G43" s="296"/>
      <c r="H43" s="308"/>
      <c r="I43" s="296"/>
      <c r="J43" s="308"/>
      <c r="K43" s="308"/>
      <c r="L43" s="296"/>
      <c r="M43" s="296"/>
      <c r="N43" s="296"/>
      <c r="O43" s="296"/>
      <c r="P43" s="296"/>
      <c r="Q43" s="296"/>
      <c r="R43" s="296"/>
      <c r="S43" s="296"/>
      <c r="T43" s="296"/>
      <c r="U43" s="296"/>
      <c r="V43" s="296"/>
      <c r="W43" s="296"/>
      <c r="X43" s="22"/>
      <c r="Y43" s="22"/>
      <c r="Z43" s="22"/>
      <c r="AA43" s="22"/>
      <c r="AB43" s="22"/>
      <c r="AC43" s="22"/>
      <c r="AD43" s="22"/>
      <c r="AE43" s="22"/>
      <c r="AF43" s="22"/>
      <c r="AG43" s="22"/>
      <c r="AH43" s="22"/>
      <c r="AI43" s="22"/>
      <c r="AJ43" s="22"/>
    </row>
    <row r="44" spans="1:36" ht="16.5" customHeight="1" x14ac:dyDescent="0.35">
      <c r="A44" s="22"/>
      <c r="B44" s="22"/>
      <c r="C44" s="299"/>
      <c r="D44" s="299"/>
      <c r="E44" s="299"/>
      <c r="F44" s="299"/>
      <c r="G44" s="299"/>
      <c r="H44" s="299"/>
      <c r="I44" s="299"/>
      <c r="J44" s="299"/>
      <c r="K44" s="299"/>
      <c r="L44" s="299"/>
      <c r="M44" s="299"/>
      <c r="N44" s="299"/>
      <c r="O44" s="299"/>
      <c r="P44" s="299"/>
      <c r="Q44" s="299"/>
      <c r="R44" s="299"/>
      <c r="S44" s="299"/>
      <c r="T44" s="299"/>
      <c r="U44" s="299"/>
      <c r="V44" s="299"/>
      <c r="W44" s="22"/>
      <c r="X44" s="22"/>
      <c r="Y44" s="22"/>
      <c r="Z44" s="22"/>
      <c r="AA44" s="22"/>
      <c r="AB44" s="22"/>
      <c r="AC44" s="22"/>
      <c r="AD44" s="22"/>
      <c r="AE44" s="22"/>
      <c r="AF44" s="22"/>
      <c r="AG44" s="22"/>
      <c r="AH44" s="22"/>
      <c r="AI44" s="22"/>
      <c r="AJ44" s="22"/>
    </row>
    <row r="45" spans="1:36" ht="16.5" customHeight="1" x14ac:dyDescent="0.35">
      <c r="A45" s="22"/>
      <c r="B45" s="346"/>
      <c r="C45" s="297"/>
      <c r="D45" s="297"/>
      <c r="E45" s="297"/>
      <c r="F45" s="297"/>
      <c r="G45" s="297"/>
      <c r="H45" s="297"/>
      <c r="I45" s="297"/>
      <c r="J45" s="297"/>
      <c r="K45" s="297"/>
      <c r="L45" s="297"/>
      <c r="M45" s="297"/>
      <c r="N45" s="297"/>
      <c r="O45" s="297"/>
      <c r="P45" s="297"/>
      <c r="Q45" s="297"/>
      <c r="R45" s="297"/>
      <c r="S45" s="297"/>
      <c r="T45" s="297"/>
      <c r="U45" s="297"/>
      <c r="V45" s="297"/>
      <c r="W45" s="22"/>
      <c r="X45" s="22"/>
      <c r="Y45" s="22"/>
      <c r="Z45" s="22"/>
      <c r="AA45" s="22"/>
      <c r="AB45" s="22"/>
      <c r="AC45" s="22"/>
      <c r="AD45" s="22"/>
      <c r="AE45" s="22"/>
      <c r="AF45" s="22"/>
      <c r="AG45" s="22"/>
      <c r="AH45" s="22"/>
      <c r="AI45" s="22"/>
      <c r="AJ45" s="22"/>
    </row>
    <row r="46" spans="1:36" ht="16.5" customHeight="1" x14ac:dyDescent="0.35">
      <c r="A46" s="22"/>
      <c r="B46" s="346"/>
      <c r="C46" s="350"/>
      <c r="D46" s="350"/>
      <c r="E46" s="350"/>
      <c r="F46" s="351"/>
      <c r="G46" s="350"/>
      <c r="H46" s="351"/>
      <c r="I46" s="350"/>
      <c r="J46" s="351"/>
      <c r="K46" s="351"/>
      <c r="L46" s="350"/>
      <c r="M46" s="350"/>
      <c r="N46" s="350"/>
      <c r="O46" s="350"/>
      <c r="P46" s="350"/>
      <c r="Q46" s="350"/>
      <c r="R46" s="350"/>
      <c r="S46" s="350"/>
      <c r="T46" s="350"/>
      <c r="U46" s="350"/>
      <c r="V46" s="350"/>
      <c r="W46" s="22"/>
      <c r="X46" s="22"/>
      <c r="Y46" s="22"/>
      <c r="Z46" s="22"/>
      <c r="AA46" s="22"/>
      <c r="AB46" s="22"/>
      <c r="AC46" s="22"/>
      <c r="AD46" s="22"/>
      <c r="AE46" s="22"/>
      <c r="AF46" s="22"/>
      <c r="AG46" s="22"/>
      <c r="AH46" s="22"/>
      <c r="AI46" s="22"/>
      <c r="AJ46" s="22"/>
    </row>
    <row r="47" spans="1:36" ht="16.5" customHeight="1" x14ac:dyDescent="0.35">
      <c r="A47" s="22"/>
      <c r="B47" s="346"/>
      <c r="C47" s="22"/>
      <c r="D47" s="22"/>
      <c r="E47" s="22"/>
      <c r="F47" s="18"/>
      <c r="G47" s="22"/>
      <c r="H47" s="18"/>
      <c r="I47" s="22"/>
      <c r="J47" s="18"/>
      <c r="K47" s="18"/>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row>
    <row r="48" spans="1:36" ht="16.5" customHeight="1" x14ac:dyDescent="0.35">
      <c r="A48" s="22"/>
      <c r="B48" s="346"/>
      <c r="C48" s="317"/>
      <c r="D48" s="317"/>
      <c r="E48" s="317"/>
      <c r="F48" s="297"/>
      <c r="G48" s="317"/>
      <c r="H48" s="297"/>
      <c r="I48" s="317"/>
      <c r="J48" s="297"/>
      <c r="K48" s="297"/>
      <c r="L48" s="317"/>
      <c r="M48" s="317"/>
      <c r="N48" s="317"/>
      <c r="O48" s="317"/>
      <c r="P48" s="317"/>
      <c r="Q48" s="317"/>
      <c r="R48" s="317"/>
      <c r="S48" s="317"/>
      <c r="T48" s="317"/>
      <c r="U48" s="317"/>
      <c r="V48" s="317"/>
      <c r="W48" s="22"/>
      <c r="X48" s="22"/>
      <c r="Y48" s="22"/>
      <c r="Z48" s="22"/>
      <c r="AA48" s="22"/>
      <c r="AB48" s="22"/>
      <c r="AC48" s="22"/>
      <c r="AD48" s="22"/>
      <c r="AE48" s="22"/>
      <c r="AF48" s="22"/>
      <c r="AG48" s="22"/>
      <c r="AH48" s="22"/>
      <c r="AI48" s="22"/>
      <c r="AJ48" s="22"/>
    </row>
    <row r="49" spans="1:36" ht="16.5" customHeight="1" x14ac:dyDescent="0.35">
      <c r="A49" s="22"/>
      <c r="B49" s="346"/>
      <c r="C49" s="350"/>
      <c r="D49" s="350"/>
      <c r="E49" s="350"/>
      <c r="F49" s="351"/>
      <c r="G49" s="350"/>
      <c r="H49" s="351"/>
      <c r="I49" s="350"/>
      <c r="J49" s="351"/>
      <c r="K49" s="351"/>
      <c r="L49" s="350"/>
      <c r="M49" s="350"/>
      <c r="N49" s="350"/>
      <c r="O49" s="350"/>
      <c r="P49" s="350"/>
      <c r="Q49" s="350"/>
      <c r="R49" s="350"/>
      <c r="S49" s="350"/>
      <c r="T49" s="350"/>
      <c r="U49" s="350"/>
      <c r="V49" s="350"/>
      <c r="W49" s="22"/>
      <c r="X49" s="22"/>
      <c r="Y49" s="22"/>
      <c r="Z49" s="22"/>
      <c r="AA49" s="22"/>
      <c r="AB49" s="22"/>
      <c r="AC49" s="22"/>
      <c r="AD49" s="22"/>
      <c r="AE49" s="22"/>
      <c r="AF49" s="22"/>
      <c r="AG49" s="22"/>
      <c r="AH49" s="22"/>
      <c r="AI49" s="22"/>
      <c r="AJ49" s="22"/>
    </row>
    <row r="50" spans="1:36" ht="16.5" customHeight="1" x14ac:dyDescent="0.35">
      <c r="A50" s="22"/>
      <c r="B50" s="346"/>
      <c r="C50" s="22"/>
      <c r="D50" s="22"/>
      <c r="E50" s="22"/>
      <c r="F50" s="18"/>
      <c r="G50" s="22"/>
      <c r="H50" s="18"/>
      <c r="I50" s="22"/>
      <c r="J50" s="18"/>
      <c r="K50" s="18"/>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row>
    <row r="51" spans="1:36" ht="16.5" customHeight="1" x14ac:dyDescent="0.35">
      <c r="A51" s="22"/>
      <c r="B51" s="346"/>
      <c r="C51" s="307"/>
      <c r="D51" s="307"/>
      <c r="E51" s="307"/>
      <c r="F51" s="352"/>
      <c r="G51" s="307"/>
      <c r="H51" s="352"/>
      <c r="I51" s="307"/>
      <c r="J51" s="352"/>
      <c r="K51" s="352"/>
      <c r="L51" s="307"/>
      <c r="M51" s="307"/>
      <c r="N51" s="307"/>
      <c r="O51" s="307"/>
      <c r="P51" s="307"/>
      <c r="Q51" s="307"/>
      <c r="R51" s="307"/>
      <c r="S51" s="307"/>
      <c r="T51" s="307"/>
      <c r="U51" s="307"/>
      <c r="V51" s="307"/>
      <c r="W51" s="22"/>
      <c r="X51" s="22"/>
      <c r="Y51" s="22"/>
      <c r="Z51" s="22"/>
      <c r="AA51" s="22"/>
      <c r="AB51" s="22"/>
      <c r="AC51" s="22"/>
      <c r="AD51" s="22"/>
      <c r="AE51" s="22"/>
      <c r="AF51" s="22"/>
      <c r="AG51" s="22"/>
      <c r="AH51" s="22"/>
      <c r="AI51" s="22"/>
      <c r="AJ51" s="22"/>
    </row>
    <row r="52" spans="1:36" ht="16.5" customHeight="1" x14ac:dyDescent="0.35">
      <c r="A52" s="22"/>
      <c r="B52" s="346"/>
      <c r="C52" s="350"/>
      <c r="D52" s="350"/>
      <c r="E52" s="350"/>
      <c r="F52" s="351"/>
      <c r="G52" s="350"/>
      <c r="H52" s="351"/>
      <c r="I52" s="350"/>
      <c r="J52" s="351"/>
      <c r="K52" s="351"/>
      <c r="L52" s="350"/>
      <c r="M52" s="350"/>
      <c r="N52" s="350"/>
      <c r="O52" s="350"/>
      <c r="P52" s="350"/>
      <c r="Q52" s="350"/>
      <c r="R52" s="350"/>
      <c r="S52" s="350"/>
      <c r="T52" s="350"/>
      <c r="U52" s="350"/>
      <c r="V52" s="350"/>
      <c r="W52" s="22"/>
      <c r="X52" s="22"/>
      <c r="Y52" s="22"/>
      <c r="Z52" s="22"/>
      <c r="AA52" s="22"/>
      <c r="AB52" s="22"/>
      <c r="AC52" s="22"/>
      <c r="AD52" s="22"/>
      <c r="AE52" s="22"/>
      <c r="AF52" s="22"/>
      <c r="AG52" s="22"/>
      <c r="AH52" s="22"/>
      <c r="AI52" s="22"/>
      <c r="AJ52" s="22"/>
    </row>
    <row r="53" spans="1:36" ht="16.5" customHeight="1" x14ac:dyDescent="0.35">
      <c r="A53" s="22"/>
      <c r="B53" s="346"/>
      <c r="C53" s="307"/>
      <c r="D53" s="307"/>
      <c r="E53" s="307"/>
      <c r="F53" s="352"/>
      <c r="G53" s="307"/>
      <c r="H53" s="352"/>
      <c r="I53" s="307"/>
      <c r="J53" s="352"/>
      <c r="K53" s="352"/>
      <c r="L53" s="307"/>
      <c r="M53" s="307"/>
      <c r="N53" s="307"/>
      <c r="O53" s="307"/>
      <c r="P53" s="307"/>
      <c r="Q53" s="307"/>
      <c r="R53" s="307"/>
      <c r="S53" s="307"/>
      <c r="T53" s="307"/>
      <c r="U53" s="307"/>
      <c r="V53" s="307"/>
      <c r="W53" s="22"/>
      <c r="X53" s="22"/>
      <c r="Y53" s="22"/>
      <c r="Z53" s="22"/>
      <c r="AA53" s="22"/>
      <c r="AB53" s="22"/>
      <c r="AC53" s="22"/>
      <c r="AD53" s="22"/>
      <c r="AE53" s="22"/>
      <c r="AF53" s="22"/>
      <c r="AG53" s="22"/>
      <c r="AH53" s="22"/>
      <c r="AI53" s="22"/>
      <c r="AJ53" s="22"/>
    </row>
    <row r="54" spans="1:36" ht="16.5" customHeight="1" x14ac:dyDescent="0.35">
      <c r="A54" s="22"/>
      <c r="B54" s="346"/>
      <c r="C54" s="317"/>
      <c r="D54" s="317"/>
      <c r="E54" s="317"/>
      <c r="F54" s="297"/>
      <c r="G54" s="317"/>
      <c r="H54" s="297"/>
      <c r="I54" s="317"/>
      <c r="J54" s="297"/>
      <c r="K54" s="297"/>
      <c r="L54" s="317"/>
      <c r="M54" s="317"/>
      <c r="N54" s="317"/>
      <c r="O54" s="317"/>
      <c r="P54" s="317"/>
      <c r="Q54" s="317"/>
      <c r="R54" s="317"/>
      <c r="S54" s="317"/>
      <c r="T54" s="317"/>
      <c r="U54" s="317"/>
      <c r="V54" s="317"/>
      <c r="W54" s="22"/>
      <c r="X54" s="22"/>
      <c r="Y54" s="22"/>
      <c r="Z54" s="22"/>
      <c r="AA54" s="22"/>
      <c r="AB54" s="22"/>
      <c r="AC54" s="22"/>
      <c r="AD54" s="22"/>
      <c r="AE54" s="22"/>
      <c r="AF54" s="22"/>
      <c r="AG54" s="22"/>
      <c r="AH54" s="22"/>
      <c r="AI54" s="22"/>
      <c r="AJ54" s="22"/>
    </row>
    <row r="55" spans="1:36" ht="16.5" customHeight="1" x14ac:dyDescent="0.35">
      <c r="A55" s="22"/>
      <c r="B55" s="346"/>
      <c r="C55" s="350"/>
      <c r="D55" s="350"/>
      <c r="E55" s="350"/>
      <c r="F55" s="351"/>
      <c r="G55" s="290"/>
      <c r="H55" s="353"/>
      <c r="I55" s="290"/>
      <c r="J55" s="353"/>
      <c r="K55" s="353"/>
      <c r="L55" s="290"/>
      <c r="M55" s="290"/>
      <c r="N55" s="290"/>
      <c r="O55" s="290"/>
      <c r="P55" s="290"/>
      <c r="Q55" s="290"/>
      <c r="R55" s="290"/>
      <c r="S55" s="290"/>
      <c r="T55" s="290"/>
      <c r="U55" s="290"/>
      <c r="V55" s="290"/>
      <c r="W55" s="22"/>
      <c r="X55" s="22"/>
      <c r="Y55" s="22"/>
      <c r="Z55" s="22"/>
      <c r="AA55" s="22"/>
      <c r="AB55" s="22"/>
      <c r="AC55" s="22"/>
      <c r="AD55" s="22"/>
      <c r="AE55" s="22"/>
      <c r="AF55" s="22"/>
      <c r="AG55" s="22"/>
      <c r="AH55" s="22"/>
      <c r="AI55" s="22"/>
      <c r="AJ55" s="22"/>
    </row>
    <row r="56" spans="1:36" ht="16.5" customHeight="1" x14ac:dyDescent="0.35">
      <c r="A56" s="22"/>
      <c r="B56" s="346"/>
      <c r="C56" s="290"/>
      <c r="D56" s="290"/>
      <c r="E56" s="290"/>
      <c r="F56" s="353"/>
      <c r="G56" s="290"/>
      <c r="H56" s="353"/>
      <c r="I56" s="290"/>
      <c r="J56" s="353"/>
      <c r="K56" s="353"/>
      <c r="L56" s="290"/>
      <c r="M56" s="290"/>
      <c r="N56" s="290"/>
      <c r="O56" s="354"/>
      <c r="P56" s="354"/>
      <c r="Q56" s="354"/>
      <c r="R56" s="354"/>
      <c r="S56" s="354"/>
      <c r="T56" s="354"/>
      <c r="U56" s="354"/>
      <c r="V56" s="354"/>
      <c r="W56" s="22"/>
      <c r="X56" s="22"/>
      <c r="Y56" s="22"/>
      <c r="Z56" s="22"/>
      <c r="AA56" s="22"/>
      <c r="AB56" s="22"/>
      <c r="AC56" s="22"/>
      <c r="AD56" s="22"/>
      <c r="AE56" s="22"/>
      <c r="AF56" s="22"/>
      <c r="AG56" s="22"/>
      <c r="AH56" s="22"/>
      <c r="AI56" s="22"/>
      <c r="AJ56" s="22"/>
    </row>
    <row r="57" spans="1:36" ht="16.5" customHeight="1" x14ac:dyDescent="0.35">
      <c r="A57" s="22"/>
      <c r="B57" s="346"/>
      <c r="C57" s="317"/>
      <c r="D57" s="317"/>
      <c r="E57" s="317"/>
      <c r="F57" s="297"/>
      <c r="G57" s="317"/>
      <c r="H57" s="297"/>
      <c r="I57" s="317"/>
      <c r="J57" s="297"/>
      <c r="K57" s="297"/>
      <c r="L57" s="317"/>
      <c r="M57" s="317"/>
      <c r="N57" s="317"/>
      <c r="O57" s="317"/>
      <c r="P57" s="317"/>
      <c r="Q57" s="317"/>
      <c r="R57" s="317"/>
      <c r="S57" s="317"/>
      <c r="T57" s="317"/>
      <c r="U57" s="317"/>
      <c r="V57" s="317"/>
      <c r="W57" s="22"/>
      <c r="X57" s="22"/>
      <c r="Y57" s="22"/>
      <c r="Z57" s="22"/>
      <c r="AA57" s="22"/>
      <c r="AB57" s="22"/>
      <c r="AC57" s="22"/>
      <c r="AD57" s="22"/>
      <c r="AE57" s="22"/>
      <c r="AF57" s="22"/>
      <c r="AG57" s="22"/>
      <c r="AH57" s="22"/>
      <c r="AI57" s="22"/>
      <c r="AJ57" s="22"/>
    </row>
    <row r="58" spans="1:36" ht="16.5" customHeight="1" x14ac:dyDescent="0.35">
      <c r="A58" s="22"/>
      <c r="B58" s="346"/>
      <c r="C58" s="350"/>
      <c r="D58" s="350"/>
      <c r="E58" s="350"/>
      <c r="F58" s="351"/>
      <c r="G58" s="290"/>
      <c r="H58" s="353"/>
      <c r="I58" s="290"/>
      <c r="J58" s="353"/>
      <c r="K58" s="353"/>
      <c r="L58" s="290"/>
      <c r="M58" s="290"/>
      <c r="N58" s="290"/>
      <c r="O58" s="290"/>
      <c r="P58" s="290"/>
      <c r="Q58" s="290"/>
      <c r="R58" s="290"/>
      <c r="S58" s="290"/>
      <c r="T58" s="290"/>
      <c r="U58" s="290"/>
      <c r="V58" s="290"/>
      <c r="W58" s="22"/>
      <c r="X58" s="22"/>
      <c r="Y58" s="22"/>
      <c r="Z58" s="22"/>
      <c r="AA58" s="22"/>
      <c r="AB58" s="22"/>
      <c r="AC58" s="22"/>
      <c r="AD58" s="22"/>
      <c r="AE58" s="22"/>
      <c r="AF58" s="22"/>
      <c r="AG58" s="22"/>
      <c r="AH58" s="22"/>
      <c r="AI58" s="22"/>
      <c r="AJ58" s="22"/>
    </row>
    <row r="59" spans="1:36" ht="16.5" customHeight="1" x14ac:dyDescent="0.35">
      <c r="A59" s="22"/>
      <c r="B59" s="346"/>
      <c r="C59" s="290"/>
      <c r="D59" s="290"/>
      <c r="E59" s="290"/>
      <c r="F59" s="353"/>
      <c r="G59" s="290"/>
      <c r="H59" s="353"/>
      <c r="I59" s="290"/>
      <c r="J59" s="353"/>
      <c r="K59" s="353"/>
      <c r="L59" s="290"/>
      <c r="M59" s="290"/>
      <c r="N59" s="290"/>
      <c r="O59" s="354"/>
      <c r="P59" s="354"/>
      <c r="Q59" s="354"/>
      <c r="R59" s="354"/>
      <c r="S59" s="354"/>
      <c r="T59" s="354"/>
      <c r="U59" s="354"/>
      <c r="V59" s="354"/>
      <c r="W59" s="22"/>
      <c r="X59" s="22"/>
      <c r="Y59" s="22"/>
      <c r="Z59" s="22"/>
      <c r="AA59" s="22"/>
      <c r="AB59" s="22"/>
      <c r="AC59" s="22"/>
      <c r="AD59" s="22"/>
      <c r="AE59" s="22"/>
      <c r="AF59" s="22"/>
      <c r="AG59" s="22"/>
      <c r="AH59" s="22"/>
      <c r="AI59" s="22"/>
      <c r="AJ59" s="22"/>
    </row>
    <row r="60" spans="1:36" ht="16.5" customHeight="1" x14ac:dyDescent="0.35">
      <c r="A60" s="22"/>
      <c r="B60" s="22"/>
      <c r="C60" s="22"/>
      <c r="D60" s="22"/>
      <c r="E60" s="22"/>
      <c r="F60" s="18"/>
      <c r="G60" s="22"/>
      <c r="H60" s="18"/>
      <c r="I60" s="22"/>
      <c r="J60" s="18"/>
      <c r="K60" s="18"/>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row>
    <row r="61" spans="1:36" ht="16.5" customHeight="1" x14ac:dyDescent="0.35">
      <c r="A61" s="22"/>
      <c r="B61" s="22"/>
      <c r="C61" s="22"/>
      <c r="D61" s="22"/>
      <c r="E61" s="22"/>
      <c r="F61" s="18"/>
      <c r="G61" s="22"/>
      <c r="H61" s="18"/>
      <c r="I61" s="22"/>
      <c r="J61" s="18"/>
      <c r="K61" s="18"/>
      <c r="L61" s="22"/>
      <c r="M61" s="22"/>
      <c r="N61" s="22"/>
      <c r="O61" s="22"/>
      <c r="P61" s="22"/>
      <c r="Q61" s="22"/>
      <c r="R61" s="22"/>
      <c r="S61" s="22"/>
      <c r="T61" s="290"/>
      <c r="U61" s="290"/>
      <c r="V61" s="290"/>
      <c r="W61" s="22"/>
      <c r="X61" s="22"/>
      <c r="Y61" s="22"/>
      <c r="Z61" s="22"/>
      <c r="AA61" s="22"/>
      <c r="AB61" s="22"/>
      <c r="AC61" s="22"/>
      <c r="AD61" s="22"/>
      <c r="AE61" s="22"/>
      <c r="AF61" s="22"/>
      <c r="AG61" s="22"/>
      <c r="AH61" s="22"/>
      <c r="AI61" s="22"/>
      <c r="AJ61" s="22"/>
    </row>
    <row r="62" spans="1:36" ht="15.75" customHeight="1" x14ac:dyDescent="0.35">
      <c r="A62" s="22"/>
      <c r="B62" s="22"/>
      <c r="C62" s="22"/>
      <c r="D62" s="22"/>
      <c r="E62" s="22"/>
      <c r="F62" s="18"/>
      <c r="G62" s="22"/>
      <c r="H62" s="18"/>
      <c r="I62" s="22"/>
      <c r="J62" s="18"/>
      <c r="K62" s="18"/>
      <c r="L62" s="22"/>
      <c r="M62" s="22"/>
      <c r="N62" s="22"/>
      <c r="O62" s="22"/>
      <c r="P62" s="22"/>
      <c r="Q62" s="22"/>
      <c r="R62" s="22"/>
      <c r="S62" s="22"/>
      <c r="T62" s="290"/>
      <c r="U62" s="290"/>
      <c r="V62" s="290"/>
      <c r="W62" s="22"/>
      <c r="X62" s="22"/>
      <c r="Y62" s="22"/>
      <c r="Z62" s="22"/>
      <c r="AA62" s="22"/>
      <c r="AB62" s="22"/>
      <c r="AC62" s="22"/>
      <c r="AD62" s="22"/>
      <c r="AE62" s="22"/>
      <c r="AF62" s="22"/>
      <c r="AG62" s="22"/>
      <c r="AH62" s="22"/>
      <c r="AI62" s="22"/>
      <c r="AJ62" s="22"/>
    </row>
    <row r="63" spans="1:36" ht="15.75" customHeight="1" x14ac:dyDescent="0.35">
      <c r="A63" s="22"/>
      <c r="B63" s="22"/>
      <c r="C63" s="22"/>
      <c r="D63" s="22"/>
      <c r="E63" s="22"/>
      <c r="F63" s="18"/>
      <c r="G63" s="22"/>
      <c r="H63" s="18"/>
      <c r="I63" s="22"/>
      <c r="J63" s="18"/>
      <c r="K63" s="18"/>
      <c r="L63" s="22"/>
      <c r="M63" s="22"/>
      <c r="N63" s="22"/>
      <c r="O63" s="22"/>
      <c r="P63" s="22"/>
      <c r="Q63" s="22"/>
      <c r="R63" s="22"/>
      <c r="S63" s="22"/>
      <c r="T63" s="290"/>
      <c r="U63" s="290"/>
      <c r="V63" s="290"/>
      <c r="W63" s="22"/>
      <c r="X63" s="22"/>
      <c r="Y63" s="22"/>
      <c r="Z63" s="22"/>
      <c r="AA63" s="22"/>
      <c r="AB63" s="22"/>
      <c r="AC63" s="22"/>
      <c r="AD63" s="22"/>
      <c r="AE63" s="22"/>
      <c r="AF63" s="22"/>
      <c r="AG63" s="22"/>
      <c r="AH63" s="22"/>
      <c r="AI63" s="22"/>
      <c r="AJ63" s="22"/>
    </row>
    <row r="64" spans="1:36" ht="32.25" customHeight="1" x14ac:dyDescent="0.35">
      <c r="A64" s="22"/>
      <c r="B64" s="330"/>
      <c r="C64" s="330"/>
      <c r="D64" s="330"/>
      <c r="E64" s="330"/>
      <c r="F64" s="355"/>
      <c r="G64" s="330"/>
      <c r="H64" s="355"/>
      <c r="I64" s="330"/>
      <c r="J64" s="355"/>
      <c r="K64" s="355"/>
      <c r="L64" s="330"/>
      <c r="M64" s="330"/>
      <c r="N64" s="330"/>
      <c r="O64" s="330"/>
      <c r="P64" s="330"/>
      <c r="Q64" s="330"/>
      <c r="R64" s="330"/>
      <c r="S64" s="330"/>
      <c r="T64" s="330"/>
      <c r="U64" s="330"/>
      <c r="V64" s="330"/>
      <c r="W64" s="22"/>
      <c r="X64" s="22"/>
      <c r="Y64" s="22"/>
      <c r="Z64" s="22"/>
      <c r="AA64" s="22"/>
      <c r="AB64" s="22"/>
      <c r="AC64" s="22"/>
      <c r="AD64" s="22"/>
      <c r="AE64" s="22"/>
      <c r="AF64" s="22"/>
      <c r="AG64" s="22"/>
      <c r="AH64" s="22"/>
      <c r="AI64" s="22"/>
      <c r="AJ64" s="22"/>
    </row>
    <row r="65" spans="1:36" ht="16.5" customHeight="1" x14ac:dyDescent="0.35">
      <c r="A65" s="22"/>
      <c r="B65" s="22"/>
      <c r="C65" s="22"/>
      <c r="D65" s="22"/>
      <c r="E65" s="22"/>
      <c r="F65" s="18"/>
      <c r="G65" s="22"/>
      <c r="H65" s="18"/>
      <c r="I65" s="22"/>
      <c r="J65" s="18"/>
      <c r="K65" s="18"/>
      <c r="L65" s="22"/>
      <c r="M65" s="22"/>
      <c r="N65" s="22"/>
      <c r="O65" s="22"/>
      <c r="P65" s="22"/>
      <c r="Q65" s="22"/>
      <c r="R65" s="22"/>
      <c r="S65" s="22"/>
      <c r="T65" s="290"/>
      <c r="U65" s="290"/>
      <c r="V65" s="290"/>
      <c r="W65" s="22"/>
      <c r="X65" s="22"/>
      <c r="Y65" s="22"/>
      <c r="Z65" s="22"/>
      <c r="AA65" s="22"/>
      <c r="AB65" s="22"/>
      <c r="AC65" s="22"/>
      <c r="AD65" s="22"/>
      <c r="AE65" s="22"/>
      <c r="AF65" s="22"/>
      <c r="AG65" s="22"/>
      <c r="AH65" s="22"/>
      <c r="AI65" s="22"/>
      <c r="AJ65" s="22"/>
    </row>
    <row r="66" spans="1:36" ht="16.5" customHeight="1" x14ac:dyDescent="0.35">
      <c r="A66" s="22"/>
      <c r="B66" s="22"/>
      <c r="C66" s="22"/>
      <c r="D66" s="22"/>
      <c r="E66" s="22"/>
      <c r="F66" s="18"/>
      <c r="G66" s="22"/>
      <c r="H66" s="18"/>
      <c r="I66" s="22"/>
      <c r="J66" s="18"/>
      <c r="K66" s="18"/>
      <c r="L66" s="22"/>
      <c r="M66" s="22"/>
      <c r="N66" s="22"/>
      <c r="O66" s="22"/>
      <c r="P66" s="22"/>
      <c r="Q66" s="22"/>
      <c r="R66" s="22"/>
      <c r="S66" s="22"/>
      <c r="T66" s="290"/>
      <c r="U66" s="290"/>
      <c r="V66" s="290"/>
      <c r="W66" s="22"/>
      <c r="X66" s="22"/>
      <c r="Y66" s="22"/>
      <c r="Z66" s="22"/>
      <c r="AA66" s="22"/>
      <c r="AB66" s="22"/>
      <c r="AC66" s="22"/>
      <c r="AD66" s="22"/>
      <c r="AE66" s="22"/>
      <c r="AF66" s="22"/>
      <c r="AG66" s="22"/>
      <c r="AH66" s="22"/>
      <c r="AI66" s="22"/>
      <c r="AJ66" s="22"/>
    </row>
    <row r="67" spans="1:36" ht="16.5" customHeight="1" x14ac:dyDescent="0.35">
      <c r="A67" s="22"/>
      <c r="B67" s="22"/>
      <c r="C67" s="22"/>
      <c r="D67" s="22"/>
      <c r="E67" s="22"/>
      <c r="F67" s="18"/>
      <c r="G67" s="22"/>
      <c r="H67" s="18"/>
      <c r="I67" s="22"/>
      <c r="J67" s="18"/>
      <c r="K67" s="18"/>
      <c r="L67" s="22"/>
      <c r="M67" s="22"/>
      <c r="N67" s="22"/>
      <c r="O67" s="22"/>
      <c r="P67" s="22"/>
      <c r="Q67" s="22"/>
      <c r="R67" s="22"/>
      <c r="S67" s="22"/>
      <c r="T67" s="290"/>
      <c r="U67" s="290"/>
      <c r="V67" s="290"/>
      <c r="W67" s="22"/>
      <c r="X67" s="22"/>
      <c r="Y67" s="22"/>
      <c r="Z67" s="22"/>
      <c r="AA67" s="22"/>
      <c r="AB67" s="22"/>
      <c r="AC67" s="22"/>
      <c r="AD67" s="22"/>
      <c r="AE67" s="22"/>
      <c r="AF67" s="22"/>
      <c r="AG67" s="22"/>
      <c r="AH67" s="22"/>
      <c r="AI67" s="22"/>
      <c r="AJ67" s="22"/>
    </row>
    <row r="68" spans="1:36" ht="16.5" customHeight="1" x14ac:dyDescent="0.35">
      <c r="A68" s="22"/>
      <c r="B68" s="22"/>
      <c r="C68" s="22"/>
      <c r="D68" s="22"/>
      <c r="E68" s="22"/>
      <c r="F68" s="18"/>
      <c r="G68" s="22"/>
      <c r="H68" s="18"/>
      <c r="I68" s="22"/>
      <c r="J68" s="18"/>
      <c r="K68" s="18"/>
      <c r="L68" s="22"/>
      <c r="M68" s="22"/>
      <c r="N68" s="22"/>
      <c r="O68" s="22"/>
      <c r="P68" s="22"/>
      <c r="Q68" s="22"/>
      <c r="R68" s="22"/>
      <c r="S68" s="22"/>
      <c r="T68" s="290"/>
      <c r="U68" s="290"/>
      <c r="V68" s="290"/>
      <c r="W68" s="22"/>
      <c r="X68" s="22"/>
      <c r="Y68" s="22"/>
      <c r="Z68" s="22"/>
      <c r="AA68" s="22"/>
      <c r="AB68" s="22"/>
      <c r="AC68" s="22"/>
      <c r="AD68" s="22"/>
      <c r="AE68" s="22"/>
      <c r="AF68" s="22"/>
      <c r="AG68" s="22"/>
      <c r="AH68" s="22"/>
      <c r="AI68" s="22"/>
      <c r="AJ68" s="22"/>
    </row>
    <row r="69" spans="1:36" ht="16.5" customHeight="1" x14ac:dyDescent="0.35">
      <c r="A69" s="22"/>
      <c r="B69" s="22"/>
      <c r="C69" s="22"/>
      <c r="D69" s="22"/>
      <c r="E69" s="22"/>
      <c r="F69" s="18"/>
      <c r="G69" s="22"/>
      <c r="H69" s="18"/>
      <c r="I69" s="22"/>
      <c r="J69" s="18"/>
      <c r="K69" s="18"/>
      <c r="L69" s="22"/>
      <c r="M69" s="22"/>
      <c r="N69" s="22"/>
      <c r="O69" s="22"/>
      <c r="P69" s="22"/>
      <c r="Q69" s="22"/>
      <c r="R69" s="22"/>
      <c r="S69" s="22"/>
      <c r="T69" s="290"/>
      <c r="U69" s="290"/>
      <c r="V69" s="290"/>
      <c r="W69" s="22"/>
      <c r="X69" s="22"/>
      <c r="Y69" s="22"/>
      <c r="Z69" s="22"/>
      <c r="AA69" s="22"/>
      <c r="AB69" s="22"/>
      <c r="AC69" s="22"/>
      <c r="AD69" s="22"/>
      <c r="AE69" s="22"/>
      <c r="AF69" s="22"/>
      <c r="AG69" s="22"/>
      <c r="AH69" s="22"/>
      <c r="AI69" s="22"/>
      <c r="AJ69" s="22"/>
    </row>
    <row r="70" spans="1:36" ht="16.5" customHeight="1" x14ac:dyDescent="0.35">
      <c r="A70" s="22"/>
      <c r="B70" s="22"/>
      <c r="C70" s="22"/>
      <c r="D70" s="22"/>
      <c r="E70" s="22"/>
      <c r="F70" s="18"/>
      <c r="G70" s="22"/>
      <c r="H70" s="18"/>
      <c r="I70" s="22"/>
      <c r="J70" s="18"/>
      <c r="K70" s="18"/>
      <c r="L70" s="22"/>
      <c r="M70" s="22"/>
      <c r="N70" s="22"/>
      <c r="O70" s="22"/>
      <c r="P70" s="22"/>
      <c r="Q70" s="22"/>
      <c r="R70" s="22"/>
      <c r="S70" s="22"/>
      <c r="T70" s="290"/>
      <c r="U70" s="290"/>
      <c r="V70" s="290"/>
      <c r="W70" s="22"/>
      <c r="X70" s="22"/>
      <c r="Y70" s="22"/>
      <c r="Z70" s="22"/>
      <c r="AA70" s="22"/>
      <c r="AB70" s="22"/>
      <c r="AC70" s="22"/>
      <c r="AD70" s="22"/>
      <c r="AE70" s="22"/>
      <c r="AF70" s="22"/>
      <c r="AG70" s="22"/>
      <c r="AH70" s="22"/>
      <c r="AI70" s="22"/>
      <c r="AJ70" s="22"/>
    </row>
    <row r="71" spans="1:36" ht="16.5" customHeight="1" x14ac:dyDescent="0.35">
      <c r="A71" s="22"/>
      <c r="B71" s="22"/>
      <c r="C71" s="22"/>
      <c r="D71" s="22"/>
      <c r="E71" s="22"/>
      <c r="F71" s="18"/>
      <c r="G71" s="22"/>
      <c r="H71" s="18"/>
      <c r="I71" s="22"/>
      <c r="J71" s="18"/>
      <c r="K71" s="18"/>
      <c r="L71" s="22"/>
      <c r="M71" s="22"/>
      <c r="N71" s="22"/>
      <c r="O71" s="22"/>
      <c r="P71" s="22"/>
      <c r="Q71" s="22"/>
      <c r="R71" s="22"/>
      <c r="S71" s="22"/>
      <c r="T71" s="290"/>
      <c r="U71" s="290"/>
      <c r="V71" s="290"/>
      <c r="W71" s="22"/>
      <c r="X71" s="22"/>
      <c r="Y71" s="22"/>
      <c r="Z71" s="22"/>
      <c r="AA71" s="22"/>
      <c r="AB71" s="22"/>
      <c r="AC71" s="22"/>
      <c r="AD71" s="22"/>
      <c r="AE71" s="22"/>
      <c r="AF71" s="22"/>
      <c r="AG71" s="22"/>
      <c r="AH71" s="22"/>
      <c r="AI71" s="22"/>
      <c r="AJ71" s="22"/>
    </row>
    <row r="72" spans="1:36" ht="16.5" customHeight="1" x14ac:dyDescent="0.35">
      <c r="A72" s="22"/>
      <c r="B72" s="22"/>
      <c r="C72" s="22"/>
      <c r="D72" s="22"/>
      <c r="E72" s="22"/>
      <c r="F72" s="18"/>
      <c r="G72" s="22"/>
      <c r="H72" s="18"/>
      <c r="I72" s="22"/>
      <c r="J72" s="18"/>
      <c r="K72" s="18"/>
      <c r="L72" s="22"/>
      <c r="M72" s="22"/>
      <c r="N72" s="22"/>
      <c r="O72" s="22"/>
      <c r="P72" s="22"/>
      <c r="Q72" s="22"/>
      <c r="R72" s="22"/>
      <c r="S72" s="22"/>
      <c r="T72" s="290"/>
      <c r="U72" s="290"/>
      <c r="V72" s="290"/>
      <c r="W72" s="22"/>
      <c r="X72" s="22"/>
      <c r="Y72" s="22"/>
      <c r="Z72" s="22"/>
      <c r="AA72" s="22"/>
      <c r="AB72" s="22"/>
      <c r="AC72" s="22"/>
      <c r="AD72" s="22"/>
      <c r="AE72" s="22"/>
      <c r="AF72" s="22"/>
      <c r="AG72" s="22"/>
      <c r="AH72" s="22"/>
      <c r="AI72" s="22"/>
      <c r="AJ72" s="22"/>
    </row>
  </sheetData>
  <hyperlinks>
    <hyperlink ref="B8" location="Contents!A1" display="Contents!A1"/>
    <hyperlink ref="D8" location="'Tab 15 - PC Course Duration'!A1" display="Tab 15 - PC Course Duration"/>
  </hyperlinks>
  <pageMargins left="0.39370078740157483" right="0.39370078740157483" top="0.39370078740157483" bottom="0.39370078740157483" header="0.51181102362204722" footer="0.51181102362204722"/>
  <pageSetup scale="61" fitToHeight="2" orientation="landscape" horizontalDpi="200" verticalDpi="2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1F497D"/>
  </sheetPr>
  <dimension ref="A1:AF34"/>
  <sheetViews>
    <sheetView showGridLines="0" zoomScale="80" zoomScaleNormal="80" workbookViewId="0">
      <selection activeCell="D8" sqref="D8"/>
    </sheetView>
  </sheetViews>
  <sheetFormatPr defaultColWidth="9.1796875" defaultRowHeight="12.5" x14ac:dyDescent="0.25"/>
  <cols>
    <col min="1" max="1" width="1.453125" style="15" customWidth="1"/>
    <col min="2" max="2" width="34.54296875" style="15" customWidth="1"/>
    <col min="3" max="7" width="10.54296875" style="15" customWidth="1"/>
    <col min="8" max="9" width="12.54296875" style="15" customWidth="1"/>
    <col min="10" max="10" width="6.453125" style="15" bestFit="1" customWidth="1"/>
    <col min="11" max="11" width="8.1796875" style="15" customWidth="1"/>
    <col min="12" max="12" width="7.453125" style="15" customWidth="1"/>
    <col min="13" max="13" width="8.1796875" style="15" customWidth="1"/>
    <col min="14" max="14" width="7.453125" style="15" customWidth="1"/>
    <col min="15" max="15" width="8.1796875" style="15" customWidth="1"/>
    <col min="16" max="16" width="7.453125" style="29" customWidth="1"/>
    <col min="17" max="17" width="8.1796875" style="29" customWidth="1"/>
    <col min="18" max="18" width="7.453125" style="29" customWidth="1"/>
    <col min="19" max="19" width="8.1796875" style="15" customWidth="1"/>
    <col min="20" max="20" width="7.453125" style="15" customWidth="1"/>
    <col min="21" max="21" width="8.1796875" style="15" customWidth="1"/>
    <col min="22" max="22" width="7.453125" style="15" customWidth="1"/>
    <col min="23" max="25" width="9.1796875" style="15" customWidth="1"/>
    <col min="26" max="26" width="12.81640625" style="15" customWidth="1"/>
    <col min="27" max="32" width="9.1796875" style="15" customWidth="1"/>
    <col min="33" max="16384" width="9.1796875" style="15"/>
  </cols>
  <sheetData>
    <row r="1" spans="1:32"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row>
    <row r="2" spans="1:32"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row>
    <row r="3" spans="1:32"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row>
    <row r="4" spans="1:32"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row>
    <row r="5" spans="1:32"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row>
    <row r="6" spans="1:32"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row>
    <row r="7" spans="1:32"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row>
    <row r="8" spans="1:32" ht="18" x14ac:dyDescent="0.4">
      <c r="A8" s="30"/>
      <c r="B8" s="171" t="s">
        <v>131</v>
      </c>
      <c r="C8" s="20"/>
      <c r="D8" s="151" t="s">
        <v>106</v>
      </c>
      <c r="E8" s="19"/>
      <c r="F8" s="19"/>
      <c r="G8" s="19"/>
      <c r="H8" s="19"/>
      <c r="I8" s="30"/>
      <c r="J8" s="30"/>
      <c r="K8" s="30"/>
      <c r="L8" s="30"/>
      <c r="M8" s="30"/>
      <c r="N8" s="30"/>
      <c r="O8" s="30"/>
      <c r="P8" s="30"/>
      <c r="Q8" s="30"/>
      <c r="R8" s="30"/>
      <c r="S8" s="30"/>
      <c r="T8" s="30"/>
      <c r="U8" s="30"/>
      <c r="V8" s="30"/>
      <c r="W8" s="30"/>
      <c r="X8" s="30"/>
      <c r="Y8" s="30"/>
      <c r="Z8" s="30"/>
      <c r="AA8" s="30"/>
      <c r="AB8" s="30"/>
      <c r="AC8" s="30"/>
      <c r="AD8" s="30"/>
      <c r="AE8" s="30"/>
      <c r="AF8" s="30"/>
    </row>
    <row r="9" spans="1:32"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row>
    <row r="10" spans="1:32" ht="18" x14ac:dyDescent="0.4">
      <c r="A10" s="30"/>
      <c r="B10" s="20" t="s">
        <v>390</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row>
    <row r="11" spans="1:32"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row>
    <row r="12" spans="1:32" s="30" customFormat="1" ht="15.75" customHeight="1" x14ac:dyDescent="0.35">
      <c r="A12" s="41"/>
      <c r="B12" s="32" t="s">
        <v>391</v>
      </c>
      <c r="K12" s="40"/>
    </row>
    <row r="13" spans="1:32" ht="15.75" customHeight="1" x14ac:dyDescent="0.35">
      <c r="A13" s="30"/>
      <c r="B13" s="920" t="s">
        <v>392</v>
      </c>
      <c r="C13" s="356"/>
      <c r="D13" s="356"/>
      <c r="E13" s="356"/>
      <c r="F13" s="356"/>
      <c r="G13" s="356"/>
      <c r="H13" s="356"/>
      <c r="I13" s="356"/>
      <c r="J13" s="30"/>
      <c r="K13" s="30"/>
      <c r="L13" s="30"/>
      <c r="M13" s="30"/>
      <c r="N13" s="30"/>
      <c r="O13" s="30"/>
      <c r="P13" s="30"/>
      <c r="Q13" s="356"/>
      <c r="R13" s="356"/>
      <c r="S13" s="30"/>
      <c r="T13" s="30"/>
      <c r="U13" s="30"/>
      <c r="V13" s="30"/>
      <c r="W13" s="30"/>
      <c r="X13" s="30"/>
      <c r="Y13" s="30"/>
      <c r="Z13" s="30"/>
      <c r="AA13" s="30"/>
      <c r="AB13" s="30"/>
      <c r="AC13" s="30"/>
      <c r="AD13" s="30"/>
      <c r="AE13" s="30"/>
      <c r="AF13" s="30"/>
    </row>
    <row r="14" spans="1:32" ht="15.5" x14ac:dyDescent="0.35">
      <c r="A14" s="30"/>
      <c r="B14" s="30"/>
      <c r="C14" s="30"/>
      <c r="D14" s="296"/>
      <c r="E14" s="296"/>
      <c r="F14" s="296"/>
      <c r="G14" s="308"/>
      <c r="H14" s="308"/>
      <c r="I14" s="308"/>
      <c r="J14" s="296"/>
      <c r="K14" s="296"/>
      <c r="L14" s="296"/>
      <c r="M14" s="296"/>
      <c r="N14" s="296"/>
      <c r="O14" s="296"/>
      <c r="P14" s="296"/>
      <c r="Q14" s="308"/>
      <c r="R14" s="308"/>
      <c r="S14" s="308"/>
      <c r="T14" s="308"/>
      <c r="U14" s="308"/>
      <c r="V14" s="308"/>
      <c r="W14" s="30"/>
      <c r="X14" s="30"/>
      <c r="Y14" s="30"/>
      <c r="Z14" s="30"/>
      <c r="AA14" s="30"/>
      <c r="AB14" s="30"/>
      <c r="AC14" s="30"/>
      <c r="AD14" s="30"/>
      <c r="AE14" s="30"/>
      <c r="AF14" s="30"/>
    </row>
    <row r="15" spans="1:32" ht="31.5" thickBot="1" x14ac:dyDescent="0.4">
      <c r="A15" s="30"/>
      <c r="B15" s="357" t="s">
        <v>384</v>
      </c>
      <c r="C15" s="178">
        <v>2016</v>
      </c>
      <c r="D15" s="179">
        <v>2017</v>
      </c>
      <c r="E15" s="179">
        <v>2018</v>
      </c>
      <c r="F15" s="179">
        <v>2019</v>
      </c>
      <c r="G15" s="179">
        <v>2020</v>
      </c>
      <c r="H15" s="358" t="s">
        <v>174</v>
      </c>
      <c r="I15" s="358" t="s">
        <v>175</v>
      </c>
      <c r="J15" s="30"/>
      <c r="K15" s="30"/>
      <c r="L15" s="30"/>
      <c r="M15" s="30"/>
      <c r="N15" s="30"/>
      <c r="O15" s="250"/>
      <c r="P15" s="359"/>
      <c r="Q15" s="359"/>
      <c r="R15" s="359"/>
      <c r="S15" s="359"/>
      <c r="T15" s="359"/>
      <c r="U15" s="359"/>
      <c r="V15" s="360"/>
      <c r="W15" s="361"/>
      <c r="X15" s="30"/>
      <c r="Y15" s="147"/>
      <c r="Z15" s="359"/>
      <c r="AA15" s="359"/>
      <c r="AB15" s="359"/>
      <c r="AC15" s="359"/>
      <c r="AD15" s="359"/>
      <c r="AE15" s="360"/>
      <c r="AF15" s="30"/>
    </row>
    <row r="16" spans="1:32" ht="16.5" customHeight="1" x14ac:dyDescent="0.35">
      <c r="A16" s="30"/>
      <c r="B16" s="362" t="s">
        <v>393</v>
      </c>
      <c r="C16" s="363">
        <v>0.34607255077180199</v>
      </c>
      <c r="D16" s="363">
        <v>0.36533836529080499</v>
      </c>
      <c r="E16" s="363">
        <v>0.38439709088234097</v>
      </c>
      <c r="F16" s="363">
        <v>0.43881719797923902</v>
      </c>
      <c r="G16" s="363">
        <v>0.516902196934381</v>
      </c>
      <c r="H16" s="182">
        <v>0.17794425404183201</v>
      </c>
      <c r="I16" s="182">
        <v>0.49362379588210498</v>
      </c>
      <c r="J16" s="188"/>
      <c r="K16" s="30"/>
      <c r="L16" s="30"/>
      <c r="M16" s="30"/>
      <c r="N16" s="30"/>
      <c r="O16" s="30"/>
      <c r="P16" s="30"/>
      <c r="Q16" s="196"/>
      <c r="R16" s="287"/>
      <c r="S16" s="196"/>
      <c r="T16" s="287"/>
      <c r="U16" s="196"/>
      <c r="V16" s="196"/>
      <c r="W16" s="364"/>
      <c r="X16" s="209"/>
      <c r="Y16" s="59"/>
      <c r="Z16" s="287"/>
      <c r="AA16" s="287"/>
      <c r="AB16" s="287"/>
      <c r="AC16" s="287"/>
      <c r="AD16" s="287"/>
      <c r="AE16" s="196"/>
      <c r="AF16" s="30"/>
    </row>
    <row r="17" spans="1:32" ht="16.5" customHeight="1" x14ac:dyDescent="0.35">
      <c r="A17" s="30"/>
      <c r="B17" s="362" t="s">
        <v>394</v>
      </c>
      <c r="C17" s="363">
        <v>9.2221228764848603E-2</v>
      </c>
      <c r="D17" s="363">
        <v>0.101952195748216</v>
      </c>
      <c r="E17" s="363">
        <v>9.9520946834491794E-2</v>
      </c>
      <c r="F17" s="363">
        <v>0.102769599825537</v>
      </c>
      <c r="G17" s="363">
        <v>0.126520486555698</v>
      </c>
      <c r="H17" s="182">
        <v>0.23110809782737901</v>
      </c>
      <c r="I17" s="182">
        <v>0.371923669313793</v>
      </c>
      <c r="J17" s="30"/>
      <c r="K17" s="30"/>
      <c r="L17" s="30"/>
      <c r="M17" s="30"/>
      <c r="N17" s="30"/>
      <c r="O17" s="250"/>
      <c r="P17" s="287"/>
      <c r="Q17" s="196"/>
      <c r="R17" s="287"/>
      <c r="S17" s="196"/>
      <c r="T17" s="287"/>
      <c r="U17" s="196"/>
      <c r="V17" s="196"/>
      <c r="W17" s="364"/>
      <c r="X17" s="209"/>
      <c r="Y17" s="365"/>
      <c r="Z17" s="287"/>
      <c r="AA17" s="287"/>
      <c r="AB17" s="287"/>
      <c r="AC17" s="287"/>
      <c r="AD17" s="287"/>
      <c r="AE17" s="196"/>
      <c r="AF17" s="30"/>
    </row>
    <row r="18" spans="1:32" ht="16.5" customHeight="1" x14ac:dyDescent="0.35">
      <c r="A18" s="30"/>
      <c r="B18" s="362" t="s">
        <v>395</v>
      </c>
      <c r="C18" s="363">
        <v>0.171913207509507</v>
      </c>
      <c r="D18" s="363">
        <v>0.19488114380524199</v>
      </c>
      <c r="E18" s="363">
        <v>0.20852506519849301</v>
      </c>
      <c r="F18" s="363">
        <v>0.22366710799160899</v>
      </c>
      <c r="G18" s="363">
        <v>0.26532560796474602</v>
      </c>
      <c r="H18" s="182">
        <v>0.18625224042642999</v>
      </c>
      <c r="I18" s="182">
        <v>0.54336953983057901</v>
      </c>
      <c r="J18" s="30"/>
      <c r="K18" s="30"/>
      <c r="L18" s="30"/>
      <c r="M18" s="30"/>
      <c r="N18" s="30"/>
      <c r="O18" s="30"/>
      <c r="P18" s="30"/>
      <c r="Q18" s="293"/>
      <c r="R18" s="294"/>
      <c r="S18" s="293"/>
      <c r="T18" s="294"/>
      <c r="U18" s="293"/>
      <c r="V18" s="294"/>
      <c r="W18" s="294"/>
      <c r="X18" s="359"/>
      <c r="Y18" s="209"/>
      <c r="Z18" s="209"/>
      <c r="AA18" s="287"/>
      <c r="AB18" s="293"/>
      <c r="AC18" s="293"/>
      <c r="AD18" s="293"/>
      <c r="AE18" s="293"/>
      <c r="AF18" s="294"/>
    </row>
    <row r="19" spans="1:32" ht="16.5" customHeight="1" x14ac:dyDescent="0.35">
      <c r="A19" s="30"/>
      <c r="B19" s="362" t="s">
        <v>396</v>
      </c>
      <c r="C19" s="363">
        <v>8.4903769045709704E-2</v>
      </c>
      <c r="D19" s="363">
        <v>7.8532132277371394E-2</v>
      </c>
      <c r="E19" s="363">
        <v>7.4499005660088699E-2</v>
      </c>
      <c r="F19" s="363">
        <v>8.1289352504463896E-2</v>
      </c>
      <c r="G19" s="363">
        <v>7.6524994494604703E-2</v>
      </c>
      <c r="H19" s="182">
        <v>-5.8609865413770203E-2</v>
      </c>
      <c r="I19" s="182">
        <v>-9.8685543000972098E-2</v>
      </c>
      <c r="J19" s="30"/>
      <c r="K19" s="30"/>
      <c r="L19" s="30"/>
      <c r="M19" s="30"/>
      <c r="N19" s="30"/>
      <c r="O19" s="30"/>
      <c r="P19" s="30"/>
      <c r="Q19" s="287"/>
      <c r="R19" s="196"/>
      <c r="S19" s="287"/>
      <c r="T19" s="196"/>
      <c r="U19" s="287"/>
      <c r="V19" s="196"/>
      <c r="W19" s="196"/>
      <c r="X19" s="364"/>
      <c r="Y19" s="209"/>
      <c r="Z19" s="365"/>
      <c r="AA19" s="287"/>
      <c r="AB19" s="287"/>
      <c r="AC19" s="287"/>
      <c r="AD19" s="287"/>
      <c r="AE19" s="287"/>
      <c r="AF19" s="196"/>
    </row>
    <row r="20" spans="1:32" ht="16.5" customHeight="1" x14ac:dyDescent="0.35">
      <c r="A20" s="30"/>
      <c r="B20" s="362" t="s">
        <v>397</v>
      </c>
      <c r="C20" s="363">
        <v>0.10528685433855201</v>
      </c>
      <c r="D20" s="363">
        <v>0.1096289513662</v>
      </c>
      <c r="E20" s="363">
        <v>0.11156276326874499</v>
      </c>
      <c r="F20" s="363">
        <v>0.10997519356536101</v>
      </c>
      <c r="G20" s="363">
        <v>8.8030744820054199E-2</v>
      </c>
      <c r="H20" s="182">
        <v>-0.19953998746330801</v>
      </c>
      <c r="I20" s="182">
        <v>-0.163896144745769</v>
      </c>
      <c r="J20" s="30"/>
      <c r="K20" s="30"/>
      <c r="L20" s="30"/>
      <c r="M20" s="30"/>
      <c r="N20" s="30"/>
      <c r="O20" s="30"/>
      <c r="P20" s="30"/>
      <c r="Q20" s="287"/>
      <c r="R20" s="196"/>
      <c r="S20" s="287"/>
      <c r="T20" s="196"/>
      <c r="U20" s="287"/>
      <c r="V20" s="196"/>
      <c r="W20" s="196"/>
      <c r="X20" s="30"/>
      <c r="Y20" s="209"/>
      <c r="Z20" s="209"/>
      <c r="AA20" s="287"/>
      <c r="AB20" s="287"/>
      <c r="AC20" s="287"/>
      <c r="AD20" s="287"/>
      <c r="AE20" s="287"/>
      <c r="AF20" s="196"/>
    </row>
    <row r="21" spans="1:32" ht="16.5" customHeight="1" x14ac:dyDescent="0.35">
      <c r="A21" s="30"/>
      <c r="B21" s="362" t="s">
        <v>398</v>
      </c>
      <c r="C21" s="363">
        <v>7.9825995488302506E-2</v>
      </c>
      <c r="D21" s="363">
        <v>9.4704020155874494E-2</v>
      </c>
      <c r="E21" s="363">
        <v>0.10633419485073201</v>
      </c>
      <c r="F21" s="363">
        <v>0.14038307660211599</v>
      </c>
      <c r="G21" s="363">
        <v>0.22075141817074301</v>
      </c>
      <c r="H21" s="182">
        <v>0.57249309185901398</v>
      </c>
      <c r="I21" s="182">
        <v>1.7654076447200799</v>
      </c>
      <c r="J21" s="30"/>
      <c r="K21" s="30"/>
      <c r="L21" s="30"/>
      <c r="M21" s="30"/>
      <c r="N21" s="30"/>
      <c r="O21" s="30"/>
      <c r="P21" s="30"/>
      <c r="Q21" s="293"/>
      <c r="R21" s="294"/>
      <c r="S21" s="293"/>
      <c r="T21" s="294"/>
      <c r="U21" s="293"/>
      <c r="V21" s="294"/>
      <c r="W21" s="294"/>
      <c r="X21" s="359"/>
      <c r="Y21" s="209"/>
      <c r="Z21" s="209"/>
      <c r="AA21" s="287"/>
      <c r="AB21" s="293"/>
      <c r="AC21" s="293"/>
      <c r="AD21" s="293"/>
      <c r="AE21" s="293"/>
      <c r="AF21" s="294"/>
    </row>
    <row r="22" spans="1:32" ht="16.5" customHeight="1" x14ac:dyDescent="0.35">
      <c r="A22" s="30"/>
      <c r="B22" s="362" t="s">
        <v>399</v>
      </c>
      <c r="C22" s="363">
        <v>3.4264193537883798E-2</v>
      </c>
      <c r="D22" s="363">
        <v>3.41928602798168E-2</v>
      </c>
      <c r="E22" s="363">
        <v>3.6095769861018402E-2</v>
      </c>
      <c r="F22" s="363">
        <v>4.2300123643836098E-2</v>
      </c>
      <c r="G22" s="363">
        <v>4.9241277938697002E-2</v>
      </c>
      <c r="H22" s="182">
        <v>0.16409300250053399</v>
      </c>
      <c r="I22" s="182">
        <v>0.43710599475379303</v>
      </c>
      <c r="J22" s="30"/>
      <c r="K22" s="30"/>
      <c r="L22" s="30"/>
      <c r="M22" s="30"/>
      <c r="N22" s="30"/>
      <c r="O22" s="30"/>
      <c r="P22" s="30"/>
      <c r="Q22" s="287"/>
      <c r="R22" s="196"/>
      <c r="S22" s="287"/>
      <c r="T22" s="196"/>
      <c r="U22" s="287"/>
      <c r="V22" s="196"/>
      <c r="W22" s="196"/>
      <c r="X22" s="250"/>
      <c r="Y22" s="209"/>
      <c r="Z22" s="365"/>
      <c r="AA22" s="287"/>
      <c r="AB22" s="287"/>
      <c r="AC22" s="287"/>
      <c r="AD22" s="287"/>
      <c r="AE22" s="287"/>
      <c r="AF22" s="196"/>
    </row>
    <row r="23" spans="1:32" ht="16.5" customHeight="1" x14ac:dyDescent="0.35">
      <c r="A23" s="30"/>
      <c r="B23" s="362" t="s">
        <v>400</v>
      </c>
      <c r="C23" s="363">
        <v>2.44541484716157E-2</v>
      </c>
      <c r="D23" s="363">
        <v>1.49156939040208E-2</v>
      </c>
      <c r="E23" s="363">
        <v>2.1777003484320601E-2</v>
      </c>
      <c r="F23" s="363">
        <v>1.4084507042253501E-2</v>
      </c>
      <c r="G23" s="363">
        <v>2.8346456692913399E-2</v>
      </c>
      <c r="H23" s="182">
        <v>1.0125984251968501</v>
      </c>
      <c r="I23" s="182">
        <v>0.15916760404949401</v>
      </c>
      <c r="J23" s="30"/>
      <c r="K23" s="30"/>
      <c r="L23" s="30"/>
      <c r="M23" s="30"/>
      <c r="N23" s="30"/>
      <c r="O23" s="30"/>
      <c r="P23" s="30"/>
      <c r="Q23" s="293"/>
      <c r="R23" s="294"/>
      <c r="S23" s="293"/>
      <c r="T23" s="294"/>
      <c r="U23" s="293"/>
      <c r="V23" s="294"/>
      <c r="W23" s="294"/>
      <c r="X23" s="359"/>
      <c r="Y23" s="209"/>
      <c r="Z23" s="209"/>
      <c r="AA23" s="287"/>
      <c r="AB23" s="293"/>
      <c r="AC23" s="293"/>
      <c r="AD23" s="293"/>
      <c r="AE23" s="293"/>
      <c r="AF23" s="294"/>
    </row>
    <row r="24" spans="1:32" ht="16.5" customHeight="1" x14ac:dyDescent="0.35">
      <c r="A24" s="30"/>
      <c r="B24" s="362" t="s">
        <v>401</v>
      </c>
      <c r="C24" s="363">
        <v>3.8623271047167902E-2</v>
      </c>
      <c r="D24" s="363">
        <v>3.8356164383561597E-2</v>
      </c>
      <c r="E24" s="363">
        <v>4.1328242789747602E-2</v>
      </c>
      <c r="F24" s="363">
        <v>9.9185071306260697E-2</v>
      </c>
      <c r="G24" s="363">
        <v>0.17853063462329199</v>
      </c>
      <c r="H24" s="182">
        <v>0.79997485782946898</v>
      </c>
      <c r="I24" s="182">
        <v>3.62235926121497</v>
      </c>
      <c r="J24" s="30"/>
      <c r="K24" s="30"/>
      <c r="L24" s="30"/>
      <c r="M24" s="30"/>
      <c r="N24" s="30"/>
      <c r="O24" s="30"/>
      <c r="P24" s="30"/>
      <c r="Q24" s="293"/>
      <c r="R24" s="294"/>
      <c r="S24" s="293"/>
      <c r="T24" s="294"/>
      <c r="U24" s="293"/>
      <c r="V24" s="294"/>
      <c r="W24" s="294"/>
      <c r="X24" s="30"/>
      <c r="Y24" s="209"/>
      <c r="Z24" s="209"/>
      <c r="AA24" s="287"/>
      <c r="AB24" s="293"/>
      <c r="AC24" s="293"/>
      <c r="AD24" s="293"/>
      <c r="AE24" s="293"/>
      <c r="AF24" s="294"/>
    </row>
    <row r="25" spans="1:32" ht="16.5" customHeight="1" x14ac:dyDescent="0.35">
      <c r="A25" s="30"/>
      <c r="B25" s="359"/>
      <c r="C25" s="30"/>
      <c r="D25" s="30"/>
      <c r="E25" s="30"/>
      <c r="F25" s="30"/>
      <c r="G25" s="30"/>
      <c r="H25" s="30"/>
      <c r="I25" s="30"/>
      <c r="J25" s="250"/>
      <c r="K25" s="250"/>
      <c r="L25" s="250"/>
      <c r="M25" s="250"/>
      <c r="N25" s="250"/>
      <c r="O25" s="250"/>
      <c r="P25" s="250"/>
      <c r="Q25" s="250"/>
      <c r="R25" s="250"/>
      <c r="S25" s="30"/>
      <c r="T25" s="30"/>
      <c r="U25" s="30"/>
      <c r="V25" s="30"/>
      <c r="W25" s="30"/>
      <c r="X25" s="30"/>
      <c r="Y25" s="30"/>
      <c r="Z25" s="30"/>
      <c r="AA25" s="30"/>
      <c r="AB25" s="30"/>
      <c r="AC25" s="30"/>
      <c r="AD25" s="30"/>
      <c r="AE25" s="30"/>
      <c r="AF25" s="30"/>
    </row>
    <row r="26" spans="1:32" ht="15.5" x14ac:dyDescent="0.35">
      <c r="A26" s="30"/>
      <c r="B26" s="30"/>
      <c r="C26" s="30"/>
      <c r="D26" s="30"/>
      <c r="E26" s="30"/>
      <c r="F26" s="30"/>
      <c r="G26" s="30"/>
      <c r="H26" s="30"/>
      <c r="I26" s="194" t="s">
        <v>271</v>
      </c>
      <c r="J26" s="184"/>
      <c r="K26" s="184"/>
      <c r="L26" s="184"/>
      <c r="M26" s="184"/>
      <c r="N26" s="184"/>
      <c r="O26" s="184"/>
      <c r="P26" s="184"/>
      <c r="Q26" s="184"/>
      <c r="R26" s="184"/>
      <c r="S26" s="30"/>
      <c r="T26" s="30"/>
      <c r="U26" s="30"/>
      <c r="V26" s="30"/>
      <c r="W26" s="30"/>
      <c r="X26" s="30"/>
      <c r="Y26" s="30"/>
      <c r="Z26" s="30"/>
      <c r="AA26" s="30"/>
      <c r="AB26" s="30"/>
      <c r="AC26" s="30"/>
      <c r="AD26" s="30"/>
      <c r="AE26" s="30"/>
      <c r="AF26" s="30"/>
    </row>
    <row r="27" spans="1:32" ht="15.5" x14ac:dyDescent="0.35">
      <c r="A27" s="30"/>
      <c r="B27" s="30"/>
      <c r="C27" s="30"/>
      <c r="D27" s="30"/>
      <c r="E27" s="30"/>
      <c r="F27" s="30"/>
      <c r="G27" s="30"/>
      <c r="H27" s="30"/>
      <c r="I27" s="194"/>
      <c r="J27" s="184"/>
      <c r="K27" s="184"/>
      <c r="L27" s="184"/>
      <c r="M27" s="184"/>
      <c r="N27" s="184"/>
      <c r="O27" s="184"/>
      <c r="P27" s="184"/>
      <c r="Q27" s="184"/>
      <c r="R27" s="184"/>
      <c r="S27" s="30"/>
      <c r="T27" s="30"/>
      <c r="U27" s="30"/>
      <c r="V27" s="30"/>
      <c r="W27" s="30"/>
      <c r="X27" s="30"/>
      <c r="Y27" s="30"/>
      <c r="Z27" s="30"/>
      <c r="AA27" s="30"/>
      <c r="AB27" s="30"/>
      <c r="AC27" s="30"/>
      <c r="AD27" s="30"/>
      <c r="AE27" s="30"/>
      <c r="AF27" s="30"/>
    </row>
    <row r="28" spans="1:32" ht="15.5" x14ac:dyDescent="0.35">
      <c r="A28" s="30"/>
      <c r="B28" s="30"/>
      <c r="C28" s="30"/>
      <c r="D28" s="30"/>
      <c r="E28" s="30"/>
      <c r="F28" s="30"/>
      <c r="G28" s="30"/>
      <c r="H28" s="30"/>
      <c r="I28" s="30"/>
      <c r="J28" s="30"/>
      <c r="K28" s="30"/>
      <c r="L28" s="30"/>
      <c r="M28" s="30"/>
      <c r="N28" s="30"/>
      <c r="O28" s="30"/>
      <c r="P28" s="250"/>
      <c r="Q28" s="250"/>
      <c r="R28" s="250"/>
      <c r="S28" s="30"/>
      <c r="T28" s="30"/>
      <c r="U28" s="30"/>
      <c r="V28" s="30"/>
      <c r="W28" s="30"/>
      <c r="X28" s="30"/>
      <c r="Y28" s="30"/>
      <c r="Z28" s="30"/>
      <c r="AA28" s="30"/>
      <c r="AB28" s="30"/>
      <c r="AC28" s="30"/>
      <c r="AD28" s="30"/>
      <c r="AE28" s="30"/>
      <c r="AF28" s="30"/>
    </row>
    <row r="29" spans="1:32" ht="15.5" x14ac:dyDescent="0.35">
      <c r="A29" s="30"/>
      <c r="B29" s="30" t="s">
        <v>402</v>
      </c>
      <c r="C29" s="30"/>
      <c r="D29" s="30"/>
      <c r="E29" s="30"/>
      <c r="F29" s="30"/>
      <c r="G29" s="30"/>
      <c r="H29" s="30"/>
      <c r="I29" s="30"/>
      <c r="J29" s="30"/>
      <c r="K29" s="30"/>
      <c r="L29" s="30"/>
      <c r="M29" s="30"/>
      <c r="N29" s="30"/>
      <c r="O29" s="30"/>
      <c r="P29" s="250"/>
      <c r="Q29" s="250"/>
      <c r="R29" s="250"/>
      <c r="S29" s="30"/>
      <c r="T29" s="30"/>
      <c r="U29" s="30"/>
      <c r="V29" s="30"/>
      <c r="W29" s="30"/>
      <c r="X29" s="30"/>
      <c r="Y29" s="30"/>
      <c r="Z29" s="30"/>
      <c r="AA29" s="30"/>
      <c r="AB29" s="30"/>
      <c r="AC29" s="30"/>
      <c r="AD29" s="30"/>
      <c r="AE29" s="30"/>
      <c r="AF29" s="30"/>
    </row>
    <row r="30" spans="1:32" ht="15.5" x14ac:dyDescent="0.35">
      <c r="A30" s="30"/>
      <c r="B30" s="30" t="s">
        <v>403</v>
      </c>
      <c r="C30" s="30"/>
      <c r="D30" s="30"/>
      <c r="E30" s="30"/>
      <c r="F30" s="30"/>
      <c r="G30" s="30"/>
      <c r="H30" s="30"/>
      <c r="I30" s="30"/>
      <c r="J30" s="30"/>
      <c r="K30" s="30"/>
      <c r="L30" s="30"/>
      <c r="M30" s="30"/>
      <c r="N30" s="30"/>
      <c r="O30" s="30"/>
      <c r="P30" s="250"/>
      <c r="Q30" s="250"/>
      <c r="R30" s="250"/>
      <c r="S30" s="30"/>
      <c r="T30" s="30"/>
      <c r="U30" s="30"/>
      <c r="V30" s="30"/>
      <c r="W30" s="30"/>
      <c r="X30" s="30"/>
      <c r="Y30" s="30"/>
      <c r="Z30" s="30"/>
      <c r="AA30" s="30"/>
      <c r="AB30" s="30"/>
      <c r="AC30" s="30"/>
      <c r="AD30" s="30"/>
      <c r="AE30" s="30"/>
      <c r="AF30" s="30"/>
    </row>
    <row r="31" spans="1:32" ht="15.5" x14ac:dyDescent="0.35">
      <c r="A31" s="30"/>
      <c r="B31" s="30" t="s">
        <v>404</v>
      </c>
      <c r="C31" s="30"/>
      <c r="D31" s="30"/>
      <c r="E31" s="30"/>
      <c r="F31" s="30"/>
      <c r="G31" s="30"/>
      <c r="H31" s="30"/>
      <c r="I31" s="30"/>
      <c r="J31" s="30"/>
      <c r="K31" s="30"/>
      <c r="L31" s="30"/>
      <c r="M31" s="30"/>
      <c r="N31" s="30"/>
      <c r="O31" s="30"/>
      <c r="P31" s="250"/>
      <c r="Q31" s="250"/>
      <c r="R31" s="250"/>
      <c r="S31" s="30"/>
      <c r="T31" s="30"/>
      <c r="U31" s="30"/>
      <c r="V31" s="30"/>
      <c r="W31" s="30"/>
      <c r="X31" s="30"/>
      <c r="Y31" s="30"/>
      <c r="Z31" s="30"/>
      <c r="AA31" s="30"/>
      <c r="AB31" s="30"/>
      <c r="AC31" s="30"/>
      <c r="AD31" s="30"/>
      <c r="AE31" s="30"/>
      <c r="AF31" s="30"/>
    </row>
    <row r="32" spans="1:32" ht="15.5" x14ac:dyDescent="0.35">
      <c r="A32" s="30"/>
      <c r="B32" s="30" t="s">
        <v>405</v>
      </c>
      <c r="C32" s="30"/>
      <c r="D32" s="30"/>
      <c r="E32" s="30"/>
      <c r="F32" s="30"/>
      <c r="G32" s="30"/>
      <c r="H32" s="30"/>
      <c r="I32" s="30"/>
      <c r="J32" s="30"/>
      <c r="K32" s="30"/>
      <c r="L32" s="30"/>
      <c r="M32" s="30"/>
      <c r="N32" s="30"/>
      <c r="O32" s="30"/>
      <c r="P32" s="250"/>
      <c r="Q32" s="250"/>
      <c r="R32" s="250"/>
      <c r="S32" s="30"/>
      <c r="T32" s="30"/>
      <c r="U32" s="30"/>
      <c r="V32" s="30"/>
      <c r="W32" s="30"/>
      <c r="X32" s="30"/>
      <c r="Y32" s="30"/>
      <c r="Z32" s="30"/>
      <c r="AA32" s="30"/>
      <c r="AB32" s="30"/>
      <c r="AC32" s="30"/>
      <c r="AD32" s="30"/>
      <c r="AE32" s="30"/>
      <c r="AF32" s="30"/>
    </row>
    <row r="33" spans="1:32" ht="15.5" x14ac:dyDescent="0.35">
      <c r="A33" s="30"/>
      <c r="B33" s="30" t="s">
        <v>406</v>
      </c>
      <c r="C33" s="30"/>
      <c r="D33" s="30"/>
      <c r="E33" s="30"/>
      <c r="F33" s="30"/>
      <c r="G33" s="30"/>
      <c r="H33" s="30"/>
      <c r="I33" s="30"/>
      <c r="J33" s="30"/>
      <c r="K33" s="30"/>
      <c r="L33" s="30"/>
      <c r="M33" s="30"/>
      <c r="N33" s="30"/>
      <c r="O33" s="30"/>
      <c r="P33" s="250"/>
      <c r="Q33" s="250"/>
      <c r="R33" s="250"/>
      <c r="S33" s="30"/>
      <c r="T33" s="30"/>
      <c r="U33" s="30"/>
      <c r="V33" s="30"/>
      <c r="W33" s="30"/>
      <c r="X33" s="30"/>
      <c r="Y33" s="30"/>
      <c r="Z33" s="30"/>
      <c r="AA33" s="30"/>
      <c r="AB33" s="30"/>
      <c r="AC33" s="30"/>
      <c r="AD33" s="30"/>
      <c r="AE33" s="30"/>
      <c r="AF33" s="30"/>
    </row>
    <row r="34" spans="1:32" ht="15.5" x14ac:dyDescent="0.35">
      <c r="A34" s="30"/>
      <c r="B34" s="30" t="s">
        <v>407</v>
      </c>
      <c r="C34" s="30"/>
      <c r="D34" s="30"/>
      <c r="E34" s="30"/>
      <c r="F34" s="30"/>
      <c r="G34" s="30"/>
      <c r="H34" s="30"/>
      <c r="I34" s="30"/>
      <c r="J34" s="30"/>
      <c r="K34" s="30"/>
      <c r="L34" s="30"/>
      <c r="M34" s="30"/>
      <c r="N34" s="30"/>
      <c r="O34" s="30"/>
      <c r="P34" s="250"/>
      <c r="Q34" s="250"/>
      <c r="R34" s="250"/>
      <c r="S34" s="30"/>
      <c r="T34" s="30"/>
      <c r="U34" s="30"/>
      <c r="V34" s="30"/>
      <c r="W34" s="30"/>
      <c r="X34" s="30"/>
      <c r="Y34" s="30"/>
      <c r="Z34" s="30"/>
      <c r="AA34" s="30"/>
      <c r="AB34" s="30"/>
      <c r="AC34" s="30"/>
      <c r="AD34" s="30"/>
      <c r="AE34" s="30"/>
      <c r="AF34" s="30"/>
    </row>
  </sheetData>
  <hyperlinks>
    <hyperlink ref="B8" location="Contents!A1" display="Contents!A1"/>
    <hyperlink ref="D8" location="'Tab 16 - PC NHS Board Summary'!A1" display="Tab 16 - PC NHS Board Summary"/>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1F497D"/>
    <pageSetUpPr fitToPage="1"/>
  </sheetPr>
  <dimension ref="B1:J66"/>
  <sheetViews>
    <sheetView showGridLines="0" zoomScale="80" zoomScaleNormal="80" workbookViewId="0"/>
  </sheetViews>
  <sheetFormatPr defaultColWidth="9.1796875" defaultRowHeight="12.5" x14ac:dyDescent="0.25"/>
  <cols>
    <col min="1" max="1" width="0.81640625" style="11" customWidth="1"/>
    <col min="2" max="2" width="131.453125" style="11" customWidth="1"/>
    <col min="3" max="10" width="12.54296875" style="11" customWidth="1"/>
    <col min="11" max="16384" width="9.1796875" style="11"/>
  </cols>
  <sheetData>
    <row r="1" spans="2:10" ht="5.15" customHeight="1" x14ac:dyDescent="0.35">
      <c r="B1" s="147"/>
      <c r="C1" s="147"/>
      <c r="D1" s="147"/>
      <c r="E1" s="147"/>
      <c r="F1" s="147"/>
      <c r="G1" s="147"/>
      <c r="H1" s="147"/>
      <c r="I1" s="147"/>
      <c r="J1" s="147"/>
    </row>
    <row r="2" spans="2:10" ht="12.75" customHeight="1" x14ac:dyDescent="0.35">
      <c r="B2" s="147"/>
      <c r="C2" s="147"/>
      <c r="D2" s="147"/>
      <c r="E2" s="147"/>
      <c r="F2" s="147"/>
      <c r="G2" s="147"/>
      <c r="H2" s="147"/>
      <c r="I2" s="147"/>
      <c r="J2" s="147"/>
    </row>
    <row r="3" spans="2:10" ht="15.5" x14ac:dyDescent="0.35">
      <c r="B3" s="148"/>
      <c r="C3" s="147"/>
      <c r="D3" s="149"/>
      <c r="E3" s="149"/>
      <c r="F3" s="149"/>
      <c r="G3" s="149"/>
      <c r="H3" s="149"/>
      <c r="I3" s="149"/>
      <c r="J3" s="147"/>
    </row>
    <row r="4" spans="2:10" ht="50.25" customHeight="1" x14ac:dyDescent="0.35">
      <c r="B4" s="147"/>
      <c r="C4" s="147"/>
      <c r="D4" s="147"/>
      <c r="E4" s="147"/>
      <c r="F4" s="147"/>
      <c r="G4" s="150"/>
      <c r="H4" s="147"/>
      <c r="I4" s="147"/>
      <c r="J4" s="147"/>
    </row>
    <row r="5" spans="2:10" ht="19.5" customHeight="1" x14ac:dyDescent="0.35">
      <c r="B5" s="147"/>
      <c r="C5" s="147"/>
      <c r="D5" s="147"/>
      <c r="E5" s="147"/>
      <c r="F5" s="147"/>
      <c r="G5" s="150"/>
      <c r="H5" s="147"/>
      <c r="I5" s="147"/>
      <c r="J5" s="147"/>
    </row>
    <row r="6" spans="2:10" ht="19.5" customHeight="1" x14ac:dyDescent="0.35">
      <c r="B6" s="151" t="s">
        <v>131</v>
      </c>
      <c r="C6" s="147"/>
      <c r="D6" s="147"/>
      <c r="E6" s="147"/>
      <c r="F6" s="147"/>
      <c r="G6" s="150"/>
      <c r="H6" s="147"/>
      <c r="I6" s="147"/>
      <c r="J6" s="147"/>
    </row>
    <row r="7" spans="2:10" ht="19.5" customHeight="1" x14ac:dyDescent="0.35">
      <c r="B7" s="151"/>
      <c r="C7" s="147"/>
      <c r="D7" s="147"/>
      <c r="E7" s="147"/>
      <c r="F7" s="147"/>
      <c r="G7" s="150"/>
      <c r="H7" s="147"/>
      <c r="I7" s="147"/>
      <c r="J7" s="147"/>
    </row>
    <row r="8" spans="2:10" ht="19.5" customHeight="1" x14ac:dyDescent="0.4">
      <c r="B8" s="917" t="s">
        <v>132</v>
      </c>
      <c r="C8" s="147"/>
      <c r="D8" s="147"/>
      <c r="E8" s="147"/>
      <c r="F8" s="147"/>
      <c r="G8" s="150"/>
      <c r="H8" s="147"/>
      <c r="I8" s="147"/>
      <c r="J8" s="147"/>
    </row>
    <row r="9" spans="2:10" ht="19.5" customHeight="1" x14ac:dyDescent="0.35">
      <c r="B9" s="151"/>
      <c r="C9" s="147"/>
      <c r="D9" s="147"/>
      <c r="E9" s="147"/>
      <c r="F9" s="147"/>
      <c r="G9" s="150"/>
      <c r="H9" s="147"/>
      <c r="I9" s="147"/>
      <c r="J9" s="147"/>
    </row>
    <row r="10" spans="2:10" ht="14.25" customHeight="1" x14ac:dyDescent="0.35">
      <c r="B10" s="14" t="s">
        <v>133</v>
      </c>
      <c r="C10" s="147"/>
      <c r="D10" s="147"/>
      <c r="E10" s="147"/>
      <c r="F10" s="147"/>
      <c r="G10" s="150"/>
      <c r="H10" s="147"/>
      <c r="I10" s="147"/>
      <c r="J10" s="147"/>
    </row>
    <row r="11" spans="2:10" ht="14.25" customHeight="1" x14ac:dyDescent="0.35">
      <c r="B11" s="152"/>
      <c r="C11" s="147"/>
      <c r="D11" s="147"/>
      <c r="E11" s="147"/>
      <c r="F11" s="147"/>
      <c r="G11" s="150"/>
      <c r="H11" s="147"/>
      <c r="I11" s="147"/>
      <c r="J11" s="147"/>
    </row>
    <row r="12" spans="2:10" ht="15.5" x14ac:dyDescent="0.35">
      <c r="B12" s="13" t="s">
        <v>134</v>
      </c>
      <c r="C12" s="147"/>
      <c r="D12" s="147"/>
      <c r="E12" s="147"/>
      <c r="F12" s="147"/>
      <c r="G12" s="150"/>
      <c r="H12" s="147"/>
      <c r="I12" s="147"/>
      <c r="J12" s="147"/>
    </row>
    <row r="13" spans="2:10" ht="6" customHeight="1" x14ac:dyDescent="0.35">
      <c r="B13" s="153"/>
      <c r="C13" s="147"/>
      <c r="D13" s="147"/>
      <c r="E13" s="147"/>
      <c r="F13" s="147"/>
      <c r="G13" s="150"/>
      <c r="H13" s="147"/>
      <c r="I13" s="147"/>
      <c r="J13" s="147"/>
    </row>
    <row r="14" spans="2:10" ht="90" customHeight="1" x14ac:dyDescent="0.35">
      <c r="B14" s="154" t="s">
        <v>135</v>
      </c>
      <c r="C14" s="147"/>
      <c r="D14" s="147"/>
      <c r="E14" s="147"/>
      <c r="F14" s="147"/>
      <c r="G14" s="150"/>
      <c r="H14" s="147"/>
      <c r="I14" s="147"/>
      <c r="J14" s="147"/>
    </row>
    <row r="15" spans="2:10" ht="13.5" customHeight="1" x14ac:dyDescent="0.35">
      <c r="B15" s="907" t="s">
        <v>136</v>
      </c>
      <c r="C15" s="156"/>
      <c r="D15" s="156"/>
      <c r="E15" s="156"/>
      <c r="F15" s="156"/>
      <c r="G15" s="156"/>
      <c r="H15" s="156"/>
      <c r="I15" s="147"/>
      <c r="J15" s="147"/>
    </row>
    <row r="16" spans="2:10" s="12" customFormat="1" ht="6" customHeight="1" x14ac:dyDescent="0.35">
      <c r="B16" s="157"/>
      <c r="C16" s="153"/>
      <c r="D16" s="153"/>
      <c r="E16" s="153"/>
      <c r="F16" s="153"/>
      <c r="G16" s="153"/>
      <c r="H16" s="153"/>
      <c r="I16" s="153"/>
      <c r="J16" s="153"/>
    </row>
    <row r="17" spans="2:10" ht="15.5" x14ac:dyDescent="0.35">
      <c r="B17" s="13" t="s">
        <v>137</v>
      </c>
      <c r="C17" s="153"/>
      <c r="D17" s="153"/>
      <c r="E17" s="153"/>
      <c r="F17" s="153"/>
      <c r="G17" s="153"/>
      <c r="H17" s="153"/>
      <c r="I17" s="153"/>
      <c r="J17" s="153"/>
    </row>
    <row r="18" spans="2:10" ht="6" customHeight="1" x14ac:dyDescent="0.35">
      <c r="B18" s="147"/>
      <c r="C18" s="153"/>
      <c r="D18" s="153"/>
      <c r="E18" s="153"/>
      <c r="F18" s="153"/>
      <c r="G18" s="153"/>
      <c r="H18" s="153"/>
      <c r="I18" s="153"/>
      <c r="J18" s="153"/>
    </row>
    <row r="19" spans="2:10" ht="64.5" customHeight="1" x14ac:dyDescent="0.35">
      <c r="B19" s="150" t="s">
        <v>138</v>
      </c>
      <c r="C19" s="157"/>
      <c r="D19" s="157"/>
      <c r="E19" s="157"/>
      <c r="F19" s="158"/>
      <c r="G19" s="157"/>
      <c r="H19" s="157"/>
      <c r="I19" s="157"/>
      <c r="J19" s="157"/>
    </row>
    <row r="20" spans="2:10" ht="21" customHeight="1" x14ac:dyDescent="0.35">
      <c r="B20" s="907" t="s">
        <v>139</v>
      </c>
      <c r="C20" s="147"/>
      <c r="D20" s="147"/>
      <c r="E20" s="147"/>
      <c r="F20" s="160"/>
      <c r="G20" s="147"/>
      <c r="H20" s="147"/>
      <c r="I20" s="147"/>
      <c r="J20" s="147"/>
    </row>
    <row r="21" spans="2:10" ht="15.5" x14ac:dyDescent="0.35">
      <c r="B21" s="159"/>
      <c r="C21" s="147"/>
      <c r="D21" s="147"/>
      <c r="E21" s="147"/>
      <c r="F21" s="160"/>
      <c r="G21" s="147"/>
      <c r="H21" s="147"/>
      <c r="I21" s="147"/>
      <c r="J21" s="147"/>
    </row>
    <row r="22" spans="2:10" ht="15.5" x14ac:dyDescent="0.35">
      <c r="B22" s="13" t="s">
        <v>140</v>
      </c>
      <c r="C22" s="147"/>
      <c r="D22" s="147"/>
      <c r="E22" s="147"/>
      <c r="F22" s="147"/>
      <c r="G22" s="147"/>
      <c r="H22" s="147"/>
      <c r="I22" s="147"/>
      <c r="J22" s="147"/>
    </row>
    <row r="23" spans="2:10" ht="34" customHeight="1" x14ac:dyDescent="0.35">
      <c r="B23" s="154" t="s">
        <v>141</v>
      </c>
      <c r="C23" s="147"/>
      <c r="D23" s="147"/>
      <c r="E23" s="147"/>
      <c r="F23" s="147"/>
      <c r="G23" s="147"/>
      <c r="H23" s="147"/>
      <c r="I23" s="147"/>
      <c r="J23" s="147"/>
    </row>
    <row r="24" spans="2:10" ht="15.5" x14ac:dyDescent="0.35">
      <c r="B24" s="147"/>
      <c r="C24" s="147"/>
      <c r="D24" s="147"/>
      <c r="E24" s="147"/>
      <c r="F24" s="147"/>
      <c r="G24" s="147"/>
      <c r="H24" s="147"/>
      <c r="I24" s="147"/>
      <c r="J24" s="147"/>
    </row>
    <row r="25" spans="2:10" ht="15.5" x14ac:dyDescent="0.35">
      <c r="B25" s="14" t="s">
        <v>142</v>
      </c>
      <c r="C25" s="147"/>
      <c r="D25" s="147"/>
      <c r="E25" s="147"/>
      <c r="F25" s="147"/>
      <c r="G25" s="147"/>
      <c r="H25" s="147"/>
      <c r="I25" s="147"/>
      <c r="J25" s="147"/>
    </row>
    <row r="26" spans="2:10" ht="6" customHeight="1" x14ac:dyDescent="0.35">
      <c r="B26" s="147"/>
      <c r="C26" s="147"/>
      <c r="D26" s="147"/>
      <c r="E26" s="147"/>
      <c r="F26" s="147"/>
      <c r="G26" s="147"/>
      <c r="H26" s="147"/>
      <c r="I26" s="147"/>
      <c r="J26" s="147"/>
    </row>
    <row r="27" spans="2:10" ht="46.5" x14ac:dyDescent="0.35">
      <c r="B27" s="150" t="s">
        <v>143</v>
      </c>
      <c r="C27" s="147"/>
      <c r="D27" s="161"/>
      <c r="E27" s="147"/>
      <c r="F27" s="147"/>
      <c r="G27" s="147"/>
      <c r="H27" s="147"/>
      <c r="I27" s="147"/>
      <c r="J27" s="147"/>
    </row>
    <row r="28" spans="2:10" ht="20.5" customHeight="1" x14ac:dyDescent="0.35">
      <c r="B28" s="907" t="s">
        <v>144</v>
      </c>
      <c r="C28" s="147"/>
      <c r="D28" s="147"/>
      <c r="E28" s="147"/>
      <c r="F28" s="147"/>
      <c r="G28" s="147"/>
      <c r="H28" s="147"/>
      <c r="I28" s="147"/>
      <c r="J28" s="147"/>
    </row>
    <row r="29" spans="2:10" ht="6" customHeight="1" x14ac:dyDescent="0.35">
      <c r="B29" s="155"/>
      <c r="C29" s="147"/>
      <c r="D29" s="147"/>
      <c r="E29" s="147"/>
      <c r="F29" s="147"/>
      <c r="G29" s="147"/>
      <c r="H29" s="147"/>
      <c r="I29" s="147"/>
      <c r="J29" s="147"/>
    </row>
    <row r="30" spans="2:10" ht="15.5" x14ac:dyDescent="0.35">
      <c r="B30" s="162" t="s">
        <v>145</v>
      </c>
      <c r="C30" s="147"/>
      <c r="D30" s="147"/>
      <c r="E30" s="147"/>
      <c r="F30" s="147"/>
      <c r="G30" s="147"/>
      <c r="H30" s="147"/>
      <c r="I30" s="147"/>
      <c r="J30" s="147"/>
    </row>
    <row r="31" spans="2:10" ht="6" customHeight="1" x14ac:dyDescent="0.35">
      <c r="B31" s="155"/>
      <c r="C31" s="147"/>
      <c r="D31" s="147"/>
      <c r="E31" s="147"/>
      <c r="F31" s="147"/>
      <c r="G31" s="147"/>
      <c r="H31" s="147"/>
      <c r="I31" s="147"/>
      <c r="J31" s="147"/>
    </row>
    <row r="32" spans="2:10" ht="31" x14ac:dyDescent="0.35">
      <c r="B32" s="150" t="s">
        <v>146</v>
      </c>
      <c r="C32" s="147"/>
      <c r="D32" s="147"/>
      <c r="E32" s="147"/>
      <c r="F32" s="147"/>
      <c r="G32" s="147"/>
      <c r="H32" s="147"/>
      <c r="I32" s="147"/>
      <c r="J32" s="147"/>
    </row>
    <row r="33" spans="2:10" ht="15.5" x14ac:dyDescent="0.35">
      <c r="B33" s="147"/>
      <c r="C33" s="147"/>
      <c r="D33" s="147"/>
      <c r="E33" s="147"/>
      <c r="F33" s="147"/>
      <c r="G33" s="147"/>
      <c r="H33" s="147"/>
      <c r="I33" s="147"/>
      <c r="J33" s="147"/>
    </row>
    <row r="34" spans="2:10" ht="15.5" x14ac:dyDescent="0.35">
      <c r="B34" s="13" t="s">
        <v>147</v>
      </c>
      <c r="C34" s="156"/>
      <c r="D34" s="156"/>
      <c r="E34" s="156"/>
      <c r="F34" s="156"/>
      <c r="G34" s="156"/>
      <c r="H34" s="156"/>
      <c r="I34" s="147"/>
      <c r="J34" s="147"/>
    </row>
    <row r="35" spans="2:10" s="12" customFormat="1" ht="6" customHeight="1" x14ac:dyDescent="0.35">
      <c r="B35" s="163"/>
      <c r="C35" s="163"/>
      <c r="D35" s="163"/>
      <c r="E35" s="163"/>
      <c r="F35" s="163"/>
      <c r="G35" s="163"/>
      <c r="H35" s="163"/>
      <c r="I35" s="163"/>
      <c r="J35" s="163"/>
    </row>
    <row r="36" spans="2:10" ht="62" x14ac:dyDescent="0.25">
      <c r="B36" s="153" t="s">
        <v>148</v>
      </c>
      <c r="C36" s="163"/>
      <c r="D36" s="163"/>
      <c r="E36" s="163"/>
      <c r="F36" s="163"/>
      <c r="G36" s="163"/>
      <c r="H36" s="163"/>
      <c r="I36" s="163"/>
      <c r="J36" s="163"/>
    </row>
    <row r="37" spans="2:10" ht="16" customHeight="1" x14ac:dyDescent="0.35">
      <c r="B37" s="907" t="s">
        <v>149</v>
      </c>
      <c r="C37" s="157"/>
      <c r="D37" s="157"/>
      <c r="E37" s="157"/>
      <c r="F37" s="158"/>
      <c r="G37" s="157"/>
      <c r="H37" s="157"/>
      <c r="I37" s="157"/>
      <c r="J37" s="157"/>
    </row>
    <row r="38" spans="2:10" ht="6" customHeight="1" x14ac:dyDescent="0.35">
      <c r="B38" s="147"/>
      <c r="C38" s="147"/>
      <c r="D38" s="147"/>
      <c r="E38" s="147"/>
      <c r="F38" s="160"/>
      <c r="G38" s="147"/>
      <c r="H38" s="147"/>
      <c r="I38" s="147"/>
      <c r="J38" s="147"/>
    </row>
    <row r="39" spans="2:10" ht="139.5" x14ac:dyDescent="0.35">
      <c r="B39" s="150" t="s">
        <v>150</v>
      </c>
      <c r="C39" s="147"/>
      <c r="D39" s="147"/>
      <c r="E39" s="147"/>
      <c r="F39" s="147"/>
      <c r="G39" s="147"/>
      <c r="H39" s="147"/>
      <c r="I39" s="147"/>
      <c r="J39" s="147"/>
    </row>
    <row r="40" spans="2:10" ht="108.5" x14ac:dyDescent="0.35">
      <c r="B40" s="150" t="s">
        <v>151</v>
      </c>
      <c r="C40" s="147"/>
      <c r="D40" s="147"/>
      <c r="E40" s="147"/>
      <c r="F40" s="147"/>
      <c r="G40" s="147"/>
      <c r="H40" s="147"/>
      <c r="I40" s="147"/>
      <c r="J40" s="147"/>
    </row>
    <row r="41" spans="2:10" ht="24" customHeight="1" x14ac:dyDescent="0.35">
      <c r="B41" s="907" t="s">
        <v>152</v>
      </c>
      <c r="C41" s="147"/>
      <c r="D41" s="147"/>
      <c r="E41" s="147"/>
      <c r="F41" s="147"/>
      <c r="G41" s="147"/>
      <c r="H41" s="147"/>
      <c r="I41" s="147"/>
      <c r="J41" s="147"/>
    </row>
    <row r="42" spans="2:10" ht="12" customHeight="1" x14ac:dyDescent="0.35">
      <c r="B42" s="147"/>
      <c r="C42" s="147"/>
      <c r="D42" s="147"/>
      <c r="E42" s="147"/>
      <c r="F42" s="147"/>
      <c r="G42" s="147"/>
      <c r="H42" s="147"/>
      <c r="I42" s="147"/>
      <c r="J42" s="147"/>
    </row>
    <row r="43" spans="2:10" ht="31" x14ac:dyDescent="0.35">
      <c r="B43" s="150" t="s">
        <v>153</v>
      </c>
      <c r="C43" s="147"/>
      <c r="D43" s="147"/>
      <c r="E43" s="147"/>
      <c r="F43" s="147"/>
      <c r="G43" s="147"/>
      <c r="H43" s="147"/>
      <c r="I43" s="147"/>
      <c r="J43" s="147"/>
    </row>
    <row r="44" spans="2:10" ht="6.75" customHeight="1" x14ac:dyDescent="0.35">
      <c r="B44" s="150"/>
      <c r="C44" s="147"/>
      <c r="D44" s="147"/>
      <c r="E44" s="147"/>
      <c r="F44" s="147"/>
      <c r="G44" s="147"/>
      <c r="H44" s="147"/>
      <c r="I44" s="147"/>
      <c r="J44" s="147"/>
    </row>
    <row r="45" spans="2:10" ht="31" x14ac:dyDescent="0.35">
      <c r="B45" s="150" t="s">
        <v>154</v>
      </c>
      <c r="C45" s="147"/>
      <c r="D45" s="147"/>
      <c r="E45" s="147"/>
      <c r="F45" s="147"/>
      <c r="G45" s="147"/>
      <c r="H45" s="147"/>
      <c r="I45" s="147"/>
      <c r="J45" s="147"/>
    </row>
    <row r="46" spans="2:10" ht="6" customHeight="1" x14ac:dyDescent="0.35">
      <c r="B46" s="150"/>
      <c r="C46" s="147"/>
      <c r="D46" s="147"/>
      <c r="E46" s="147"/>
      <c r="F46" s="147"/>
      <c r="G46" s="147"/>
      <c r="H46" s="147"/>
      <c r="I46" s="147"/>
      <c r="J46" s="147"/>
    </row>
    <row r="47" spans="2:10" ht="15.5" x14ac:dyDescent="0.35">
      <c r="B47" s="150" t="s">
        <v>155</v>
      </c>
      <c r="C47" s="147"/>
      <c r="D47" s="147"/>
      <c r="E47" s="147"/>
      <c r="F47" s="147"/>
      <c r="G47" s="147"/>
      <c r="H47" s="147"/>
      <c r="I47" s="147"/>
      <c r="J47" s="147"/>
    </row>
    <row r="48" spans="2:10" ht="5.25" customHeight="1" x14ac:dyDescent="0.35">
      <c r="B48" s="150"/>
      <c r="C48" s="147"/>
      <c r="D48" s="147"/>
      <c r="E48" s="147"/>
      <c r="F48" s="147"/>
      <c r="G48" s="147"/>
      <c r="H48" s="147"/>
      <c r="I48" s="147"/>
      <c r="J48" s="147"/>
    </row>
    <row r="49" spans="2:10" ht="31" x14ac:dyDescent="0.35">
      <c r="B49" s="150" t="s">
        <v>156</v>
      </c>
      <c r="C49" s="147"/>
      <c r="D49" s="147"/>
      <c r="E49" s="147"/>
      <c r="F49" s="147"/>
      <c r="G49" s="147"/>
      <c r="H49" s="147"/>
      <c r="I49" s="147"/>
      <c r="J49" s="147"/>
    </row>
    <row r="50" spans="2:10" ht="15.5" x14ac:dyDescent="0.35">
      <c r="B50" s="150" t="s">
        <v>157</v>
      </c>
      <c r="C50" s="147"/>
      <c r="D50" s="147"/>
      <c r="E50" s="147"/>
      <c r="F50" s="147"/>
      <c r="G50" s="147"/>
      <c r="H50" s="147"/>
      <c r="I50" s="147"/>
      <c r="J50" s="147"/>
    </row>
    <row r="51" spans="2:10" ht="12" customHeight="1" x14ac:dyDescent="0.35">
      <c r="B51" s="147"/>
      <c r="C51" s="164"/>
      <c r="D51" s="147"/>
      <c r="E51" s="147"/>
      <c r="F51" s="147"/>
      <c r="G51" s="147"/>
      <c r="H51" s="147"/>
      <c r="I51" s="147"/>
      <c r="J51" s="147"/>
    </row>
    <row r="52" spans="2:10" ht="15.75" customHeight="1" x14ac:dyDescent="0.35">
      <c r="B52" s="14" t="s">
        <v>158</v>
      </c>
      <c r="C52" s="147"/>
      <c r="D52" s="147"/>
      <c r="E52" s="147"/>
      <c r="F52" s="147"/>
      <c r="G52" s="147"/>
      <c r="H52" s="147"/>
      <c r="I52" s="147"/>
      <c r="J52" s="147"/>
    </row>
    <row r="53" spans="2:10" ht="6" customHeight="1" x14ac:dyDescent="0.35">
      <c r="B53" s="147"/>
      <c r="C53" s="147"/>
      <c r="D53" s="147"/>
      <c r="E53" s="147"/>
      <c r="F53" s="147"/>
      <c r="G53" s="147"/>
      <c r="H53" s="147"/>
      <c r="I53" s="147"/>
      <c r="J53" s="147"/>
    </row>
    <row r="54" spans="2:10" ht="62" x14ac:dyDescent="0.35">
      <c r="B54" s="150" t="s">
        <v>159</v>
      </c>
      <c r="C54" s="147"/>
      <c r="D54" s="147"/>
      <c r="E54" s="147"/>
      <c r="F54" s="147"/>
      <c r="G54" s="147"/>
      <c r="H54" s="147"/>
      <c r="I54" s="147"/>
      <c r="J54" s="147"/>
    </row>
    <row r="55" spans="2:10" ht="6" customHeight="1" x14ac:dyDescent="0.35">
      <c r="B55" s="147"/>
      <c r="C55" s="147"/>
      <c r="D55" s="147"/>
      <c r="E55" s="147"/>
      <c r="F55" s="147"/>
      <c r="G55" s="147"/>
      <c r="H55" s="147"/>
      <c r="I55" s="147"/>
      <c r="J55" s="147"/>
    </row>
    <row r="56" spans="2:10" ht="108.5" x14ac:dyDescent="0.35">
      <c r="B56" s="150" t="s">
        <v>160</v>
      </c>
      <c r="C56" s="147"/>
      <c r="D56" s="147"/>
      <c r="E56" s="147"/>
      <c r="F56" s="147"/>
      <c r="G56" s="147"/>
      <c r="H56" s="147"/>
      <c r="I56" s="147"/>
      <c r="J56" s="147"/>
    </row>
    <row r="57" spans="2:10" ht="12" customHeight="1" x14ac:dyDescent="0.35">
      <c r="B57" s="147"/>
      <c r="C57" s="147"/>
      <c r="D57" s="147"/>
      <c r="E57" s="147"/>
      <c r="F57" s="147"/>
      <c r="G57" s="147"/>
      <c r="H57" s="147"/>
      <c r="I57" s="147"/>
      <c r="J57" s="147"/>
    </row>
    <row r="58" spans="2:10" ht="15.5" x14ac:dyDescent="0.35">
      <c r="B58" s="14" t="s">
        <v>161</v>
      </c>
      <c r="C58" s="147"/>
      <c r="D58" s="147"/>
      <c r="E58" s="147"/>
      <c r="F58" s="147"/>
      <c r="G58" s="147"/>
      <c r="H58" s="147"/>
      <c r="I58" s="147"/>
      <c r="J58" s="147"/>
    </row>
    <row r="59" spans="2:10" ht="6" customHeight="1" x14ac:dyDescent="0.35">
      <c r="B59" s="147"/>
      <c r="C59" s="147"/>
      <c r="D59" s="147"/>
      <c r="E59" s="147"/>
      <c r="F59" s="147"/>
      <c r="G59" s="147"/>
      <c r="H59" s="147"/>
      <c r="I59" s="147"/>
      <c r="J59" s="147"/>
    </row>
    <row r="60" spans="2:10" ht="20.149999999999999" customHeight="1" x14ac:dyDescent="0.35">
      <c r="B60" s="147" t="s">
        <v>162</v>
      </c>
      <c r="C60" s="147"/>
      <c r="D60" s="147"/>
      <c r="E60" s="147"/>
      <c r="F60" s="147"/>
      <c r="G60" s="147"/>
      <c r="H60" s="147"/>
      <c r="I60" s="147"/>
      <c r="J60" s="147"/>
    </row>
    <row r="61" spans="2:10" ht="12" customHeight="1" x14ac:dyDescent="0.35">
      <c r="B61" s="147"/>
      <c r="C61" s="147"/>
      <c r="D61" s="147"/>
      <c r="E61" s="147"/>
      <c r="F61" s="147"/>
      <c r="G61" s="147"/>
      <c r="H61" s="147"/>
      <c r="I61" s="147"/>
      <c r="J61" s="147"/>
    </row>
    <row r="62" spans="2:10" ht="17.5" customHeight="1" x14ac:dyDescent="0.35">
      <c r="B62" s="147" t="s">
        <v>163</v>
      </c>
      <c r="C62" s="147"/>
      <c r="D62" s="147"/>
      <c r="E62" s="147"/>
      <c r="F62" s="147"/>
      <c r="G62" s="147"/>
      <c r="H62" s="147"/>
      <c r="I62" s="147"/>
      <c r="J62" s="147"/>
    </row>
    <row r="63" spans="2:10" ht="17.149999999999999" customHeight="1" x14ac:dyDescent="0.35">
      <c r="B63" s="907" t="s">
        <v>164</v>
      </c>
      <c r="C63" s="147"/>
      <c r="D63" s="147"/>
      <c r="E63" s="147"/>
      <c r="F63" s="147"/>
      <c r="G63" s="147"/>
      <c r="H63" s="147"/>
      <c r="I63" s="147"/>
      <c r="J63" s="147"/>
    </row>
    <row r="64" spans="2:10" ht="12" customHeight="1" x14ac:dyDescent="0.35">
      <c r="B64" s="147"/>
      <c r="C64" s="147"/>
      <c r="D64" s="147"/>
      <c r="E64" s="147"/>
      <c r="F64" s="147"/>
      <c r="G64" s="147"/>
      <c r="H64" s="147"/>
      <c r="I64" s="147"/>
      <c r="J64" s="147"/>
    </row>
    <row r="65" spans="2:10" ht="15.5" x14ac:dyDescent="0.35">
      <c r="B65" s="147" t="s">
        <v>165</v>
      </c>
      <c r="C65" s="147"/>
      <c r="D65" s="147"/>
      <c r="E65" s="147"/>
      <c r="F65" s="147"/>
      <c r="G65" s="147"/>
      <c r="H65" s="147"/>
      <c r="I65" s="147"/>
      <c r="J65" s="147"/>
    </row>
    <row r="66" spans="2:10" ht="15.5" x14ac:dyDescent="0.35">
      <c r="B66" s="907" t="s">
        <v>166</v>
      </c>
      <c r="C66" s="147"/>
      <c r="D66" s="147"/>
      <c r="E66" s="147"/>
      <c r="F66" s="147"/>
      <c r="G66" s="147"/>
      <c r="H66" s="147"/>
      <c r="I66" s="147"/>
      <c r="J66" s="147"/>
    </row>
  </sheetData>
  <hyperlinks>
    <hyperlink ref="B20" r:id="rId1" location="hmud"/>
    <hyperlink ref="B15" r:id="rId2" location="pis"/>
    <hyperlink ref="B28" r:id="rId3"/>
    <hyperlink ref="B37" r:id="rId4"/>
    <hyperlink ref="B41" r:id="rId5"/>
    <hyperlink ref="B66" r:id="rId6"/>
    <hyperlink ref="B63" r:id="rId7"/>
    <hyperlink ref="B6" location="Contents!A1" display="Contents!A1"/>
  </hyperlinks>
  <printOptions horizontalCentered="1"/>
  <pageMargins left="0.74803149606299213" right="0.74803149606299213" top="0.98425196850393704" bottom="0.98425196850393704" header="0.51181102362204722" footer="0.51181102362204722"/>
  <pageSetup paperSize="9" scale="57" orientation="landscape" r:id="rId8"/>
  <headerFooter alignWithMargins="0"/>
  <drawing r:id="rId9"/>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rgb="FF1F497D"/>
  </sheetPr>
  <dimension ref="A1:BN60"/>
  <sheetViews>
    <sheetView showGridLines="0" topLeftCell="J58" zoomScale="80" zoomScaleNormal="80" workbookViewId="0">
      <selection activeCell="J46" sqref="A46:XFD46"/>
    </sheetView>
  </sheetViews>
  <sheetFormatPr defaultColWidth="9.1796875" defaultRowHeight="12.5" x14ac:dyDescent="0.25"/>
  <cols>
    <col min="1" max="1" width="1.453125" style="42" customWidth="1"/>
    <col min="2" max="2" width="71" style="42" customWidth="1"/>
    <col min="3" max="7" width="9.54296875" style="42" customWidth="1"/>
    <col min="8" max="8" width="5.54296875" style="42" customWidth="1"/>
    <col min="9" max="9" width="69.1796875" style="42" customWidth="1"/>
    <col min="10" max="14" width="9.54296875" style="42" customWidth="1"/>
    <col min="15" max="15" width="9.1796875" style="42" customWidth="1"/>
    <col min="16" max="16" width="9.1796875" style="42" hidden="1" customWidth="1"/>
    <col min="17" max="17" width="51.54296875" style="42" hidden="1" customWidth="1"/>
    <col min="18" max="18" width="9.54296875" style="42" hidden="1" customWidth="1"/>
    <col min="19" max="21" width="10.54296875" style="42" hidden="1" customWidth="1"/>
    <col min="22" max="22" width="9.54296875" style="42" hidden="1" customWidth="1"/>
    <col min="23" max="23" width="10.54296875" style="42" hidden="1" customWidth="1"/>
    <col min="24" max="24" width="12" style="42" hidden="1" customWidth="1"/>
    <col min="25" max="25" width="10.54296875" style="42" hidden="1" customWidth="1"/>
    <col min="26" max="26" width="9.54296875" style="42" hidden="1" customWidth="1"/>
    <col min="27" max="29" width="10.54296875" style="42" hidden="1" customWidth="1"/>
    <col min="30" max="30" width="9.54296875" style="42" hidden="1" customWidth="1"/>
    <col min="31" max="33" width="10.54296875" style="42" hidden="1" customWidth="1"/>
    <col min="34" max="34" width="9.54296875" style="42" hidden="1" customWidth="1"/>
    <col min="35" max="37" width="10.54296875" style="42" hidden="1" customWidth="1"/>
    <col min="38" max="38" width="10.81640625" style="42" hidden="1" customWidth="1"/>
    <col min="39" max="57" width="9.1796875" style="42" hidden="1" customWidth="1"/>
    <col min="58" max="66" width="9.1796875" style="42" customWidth="1"/>
    <col min="67" max="16384" width="9.1796875" style="42"/>
  </cols>
  <sheetData>
    <row r="1" spans="1:66"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row>
    <row r="2" spans="1:66"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row>
    <row r="3" spans="1:66"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row>
    <row r="4" spans="1:66" s="15" customFormat="1" ht="15.75" customHeight="1" x14ac:dyDescent="0.35">
      <c r="A4" s="30"/>
      <c r="B4" s="37"/>
      <c r="C4" s="37"/>
      <c r="D4" s="22"/>
      <c r="E4" s="22"/>
      <c r="F4" s="22"/>
      <c r="G4" s="22"/>
      <c r="H4" s="22"/>
      <c r="I4" s="30"/>
      <c r="J4" s="30"/>
      <c r="K4" s="30"/>
      <c r="L4" s="30"/>
      <c r="M4" s="30"/>
      <c r="N4" s="30"/>
      <c r="O4" s="30"/>
      <c r="P4" s="30"/>
      <c r="Q4" s="30"/>
      <c r="R4" s="30"/>
      <c r="S4" s="30"/>
      <c r="T4" s="30"/>
      <c r="U4" s="30" t="s">
        <v>131</v>
      </c>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row>
    <row r="5" spans="1:66"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t="s">
        <v>408</v>
      </c>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row>
    <row r="6" spans="1:66"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t="s">
        <v>409</v>
      </c>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row>
    <row r="7" spans="1:66"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row>
    <row r="8" spans="1:66" s="15" customFormat="1" ht="18" x14ac:dyDescent="0.4">
      <c r="A8" s="30"/>
      <c r="B8" s="171" t="s">
        <v>131</v>
      </c>
      <c r="C8" s="20"/>
      <c r="D8" s="151" t="s">
        <v>109</v>
      </c>
      <c r="E8" s="19"/>
      <c r="F8" s="19"/>
      <c r="G8" s="19"/>
      <c r="H8" s="19"/>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row>
    <row r="9" spans="1:66"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row>
    <row r="10" spans="1:66" s="15" customFormat="1" ht="18" x14ac:dyDescent="0.4">
      <c r="A10" s="30"/>
      <c r="B10" s="20" t="s">
        <v>410</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t="s">
        <v>411</v>
      </c>
      <c r="AK10" s="30"/>
      <c r="AL10" s="30"/>
      <c r="AM10" s="30"/>
      <c r="AN10" s="30"/>
      <c r="AO10" s="30"/>
      <c r="AP10" s="30"/>
      <c r="AQ10" s="30"/>
      <c r="AR10" s="30" t="s">
        <v>412</v>
      </c>
      <c r="AS10" s="30"/>
      <c r="AT10" s="30"/>
      <c r="AU10" s="30"/>
      <c r="AV10" s="30"/>
      <c r="AW10" s="30"/>
      <c r="AX10" s="30"/>
      <c r="AY10" s="30"/>
      <c r="AZ10" s="30"/>
      <c r="BA10" s="30"/>
      <c r="BB10" s="30"/>
      <c r="BC10" s="30"/>
      <c r="BD10" s="30"/>
      <c r="BE10" s="30"/>
      <c r="BF10" s="30"/>
      <c r="BG10" s="30"/>
      <c r="BH10" s="30"/>
      <c r="BI10" s="30"/>
      <c r="BJ10" s="30"/>
      <c r="BK10" s="30"/>
      <c r="BL10" s="30"/>
      <c r="BM10" s="30"/>
      <c r="BN10" s="30"/>
    </row>
    <row r="11" spans="1:66"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v>2011</v>
      </c>
      <c r="AL11" s="30">
        <v>2012</v>
      </c>
      <c r="AM11" s="30">
        <v>2013</v>
      </c>
      <c r="AN11" s="30">
        <v>2014</v>
      </c>
      <c r="AO11" s="30">
        <v>2015</v>
      </c>
      <c r="AP11" s="30"/>
      <c r="AQ11" s="30"/>
      <c r="AR11" s="30"/>
      <c r="AS11" s="30">
        <v>2011</v>
      </c>
      <c r="AT11" s="30">
        <v>2012</v>
      </c>
      <c r="AU11" s="30">
        <v>2013</v>
      </c>
      <c r="AV11" s="30">
        <v>2014</v>
      </c>
      <c r="AW11" s="30">
        <v>2015</v>
      </c>
      <c r="AX11" s="30"/>
      <c r="AY11" s="30"/>
      <c r="AZ11" s="30"/>
      <c r="BA11" s="30"/>
      <c r="BB11" s="30"/>
      <c r="BC11" s="30"/>
      <c r="BD11" s="30"/>
      <c r="BE11" s="30"/>
      <c r="BF11" s="30"/>
      <c r="BG11" s="30"/>
      <c r="BH11" s="30"/>
      <c r="BI11" s="30"/>
      <c r="BJ11" s="30"/>
      <c r="BK11" s="30"/>
      <c r="BL11" s="30"/>
      <c r="BM11" s="30"/>
      <c r="BN11" s="30"/>
    </row>
    <row r="12" spans="1:66" s="56" customFormat="1" ht="15.5" x14ac:dyDescent="0.35">
      <c r="A12" s="366"/>
      <c r="B12" s="367" t="s">
        <v>413</v>
      </c>
      <c r="C12" s="367"/>
      <c r="D12" s="367"/>
      <c r="E12" s="367"/>
      <c r="F12" s="367"/>
      <c r="G12" s="367"/>
      <c r="H12" s="367"/>
      <c r="I12" s="367"/>
      <c r="J12" s="367"/>
      <c r="K12" s="367"/>
      <c r="L12" s="367"/>
      <c r="M12" s="367"/>
      <c r="N12" s="367"/>
      <c r="O12" s="367"/>
      <c r="P12" s="367"/>
      <c r="Q12" s="367"/>
      <c r="R12" s="367"/>
      <c r="S12" s="367"/>
      <c r="T12" s="367"/>
      <c r="U12" s="367"/>
      <c r="V12" s="367"/>
      <c r="W12" s="368"/>
      <c r="X12" s="368"/>
      <c r="Y12" s="368"/>
      <c r="Z12" s="368"/>
      <c r="AA12" s="368"/>
      <c r="AB12" s="368"/>
      <c r="AC12" s="369"/>
      <c r="AD12" s="369"/>
      <c r="AE12" s="369"/>
      <c r="AF12" s="369"/>
      <c r="AG12" s="369"/>
      <c r="AH12" s="368"/>
      <c r="AI12" s="368"/>
      <c r="AJ12" s="370"/>
      <c r="AK12" s="371"/>
      <c r="AL12" s="371"/>
      <c r="AM12" s="371"/>
      <c r="AN12" s="372"/>
      <c r="AO12" s="372"/>
      <c r="AP12" s="368"/>
      <c r="AQ12" s="368"/>
      <c r="AR12" s="370"/>
      <c r="AS12" s="373"/>
      <c r="AT12" s="373"/>
      <c r="AU12" s="373"/>
      <c r="AV12" s="373"/>
      <c r="AW12" s="373"/>
      <c r="AX12" s="368"/>
      <c r="AY12" s="368"/>
      <c r="AZ12" s="368"/>
      <c r="BA12" s="367"/>
      <c r="BB12" s="367"/>
      <c r="BC12" s="367"/>
      <c r="BD12" s="367"/>
      <c r="BE12" s="367"/>
      <c r="BF12" s="367"/>
      <c r="BG12" s="367"/>
      <c r="BH12" s="367"/>
      <c r="BI12" s="367"/>
      <c r="BJ12" s="367"/>
      <c r="BK12" s="367"/>
      <c r="BL12" s="367"/>
      <c r="BM12" s="367"/>
      <c r="BN12" s="367"/>
    </row>
    <row r="13" spans="1:66" s="56" customFormat="1" ht="14.5" customHeight="1" x14ac:dyDescent="0.35">
      <c r="A13" s="366"/>
      <c r="B13" s="366" t="s">
        <v>414</v>
      </c>
      <c r="C13" s="366"/>
      <c r="D13" s="366"/>
      <c r="E13" s="366"/>
      <c r="F13" s="366"/>
      <c r="G13" s="366"/>
      <c r="H13" s="366"/>
      <c r="I13" s="366"/>
      <c r="J13" s="366"/>
      <c r="K13" s="366"/>
      <c r="L13" s="366"/>
      <c r="M13" s="366"/>
      <c r="N13" s="366"/>
      <c r="O13" s="366"/>
      <c r="P13" s="366"/>
      <c r="Q13" s="366"/>
      <c r="R13" s="366"/>
      <c r="S13" s="366"/>
      <c r="T13" s="366"/>
      <c r="U13" s="366"/>
      <c r="V13" s="374"/>
      <c r="W13" s="375"/>
      <c r="X13" s="375"/>
      <c r="Y13" s="375"/>
      <c r="Z13" s="375"/>
      <c r="AA13" s="375"/>
      <c r="AB13" s="375"/>
      <c r="AC13" s="376"/>
      <c r="AD13" s="376"/>
      <c r="AE13" s="376"/>
      <c r="AF13" s="376"/>
      <c r="AG13" s="376"/>
      <c r="AH13" s="375"/>
      <c r="AI13" s="375"/>
      <c r="AJ13" s="377"/>
      <c r="AK13" s="378"/>
      <c r="AL13" s="378"/>
      <c r="AM13" s="378"/>
      <c r="AN13" s="379"/>
      <c r="AO13" s="379"/>
      <c r="AP13" s="375"/>
      <c r="AQ13" s="375"/>
      <c r="AR13" s="377"/>
      <c r="AS13" s="380"/>
      <c r="AT13" s="380"/>
      <c r="AU13" s="380"/>
      <c r="AV13" s="380"/>
      <c r="AW13" s="380"/>
      <c r="AX13" s="375"/>
      <c r="AY13" s="375"/>
      <c r="AZ13" s="381"/>
      <c r="BA13" s="366"/>
      <c r="BB13" s="366"/>
      <c r="BC13" s="366"/>
      <c r="BD13" s="366"/>
      <c r="BE13" s="366"/>
      <c r="BF13" s="366"/>
      <c r="BG13" s="366"/>
      <c r="BH13" s="366"/>
      <c r="BI13" s="366"/>
      <c r="BJ13" s="366"/>
      <c r="BK13" s="366"/>
      <c r="BL13" s="366"/>
      <c r="BM13" s="366"/>
      <c r="BN13" s="366"/>
    </row>
    <row r="14" spans="1:66" s="56" customFormat="1" ht="15" customHeight="1" x14ac:dyDescent="0.35">
      <c r="A14" s="366"/>
      <c r="B14" s="366"/>
      <c r="C14" s="366"/>
      <c r="D14" s="366"/>
      <c r="E14" s="366"/>
      <c r="F14" s="366"/>
      <c r="G14" s="366"/>
      <c r="H14" s="366"/>
      <c r="I14" s="366"/>
      <c r="J14" s="366"/>
      <c r="K14" s="366"/>
      <c r="L14" s="366"/>
      <c r="M14" s="366"/>
      <c r="N14" s="366"/>
      <c r="O14" s="366"/>
      <c r="P14" s="366"/>
      <c r="Q14" s="366"/>
      <c r="R14" s="366"/>
      <c r="S14" s="366"/>
      <c r="T14" s="366"/>
      <c r="U14" s="366"/>
      <c r="V14" s="366"/>
      <c r="W14" s="375"/>
      <c r="X14" s="375"/>
      <c r="Y14" s="375"/>
      <c r="Z14" s="375"/>
      <c r="AA14" s="375"/>
      <c r="AB14" s="375"/>
      <c r="AC14" s="376"/>
      <c r="AD14" s="376"/>
      <c r="AE14" s="376"/>
      <c r="AF14" s="376"/>
      <c r="AG14" s="376"/>
      <c r="AH14" s="375"/>
      <c r="AI14" s="375"/>
      <c r="AJ14" s="377"/>
      <c r="AK14" s="382"/>
      <c r="AL14" s="383"/>
      <c r="AM14" s="382"/>
      <c r="AN14" s="382"/>
      <c r="AO14" s="382"/>
      <c r="AP14" s="375"/>
      <c r="AQ14" s="375"/>
      <c r="AR14" s="377"/>
      <c r="AS14" s="384"/>
      <c r="AT14" s="384"/>
      <c r="AU14" s="385"/>
      <c r="AV14" s="385"/>
      <c r="AW14" s="385"/>
      <c r="AX14" s="375"/>
      <c r="AY14" s="375"/>
      <c r="AZ14" s="381"/>
      <c r="BA14" s="366"/>
      <c r="BB14" s="366"/>
      <c r="BC14" s="366"/>
      <c r="BD14" s="366"/>
      <c r="BE14" s="366"/>
      <c r="BF14" s="366"/>
      <c r="BG14" s="366"/>
      <c r="BH14" s="366"/>
      <c r="BI14" s="366"/>
      <c r="BJ14" s="366"/>
      <c r="BK14" s="366"/>
      <c r="BL14" s="366"/>
      <c r="BM14" s="366"/>
      <c r="BN14" s="366"/>
    </row>
    <row r="15" spans="1:66" s="55" customFormat="1" ht="15.5" x14ac:dyDescent="0.35">
      <c r="A15" s="366"/>
      <c r="B15" s="366"/>
      <c r="C15" s="366"/>
      <c r="D15" s="366"/>
      <c r="E15" s="366"/>
      <c r="F15" s="366"/>
      <c r="G15" s="366"/>
      <c r="H15" s="366"/>
      <c r="I15" s="366"/>
      <c r="J15" s="366"/>
      <c r="K15" s="366"/>
      <c r="L15" s="366"/>
      <c r="M15" s="366"/>
      <c r="N15" s="366"/>
      <c r="O15" s="366"/>
      <c r="P15" s="366"/>
      <c r="Q15" s="366"/>
      <c r="R15" s="366"/>
      <c r="S15" s="366"/>
      <c r="T15" s="366"/>
      <c r="U15" s="366"/>
      <c r="V15" s="366"/>
      <c r="W15" s="375"/>
      <c r="X15" s="375"/>
      <c r="Y15" s="375"/>
      <c r="Z15" s="375"/>
      <c r="AA15" s="375"/>
      <c r="AB15" s="377"/>
      <c r="AC15" s="375"/>
      <c r="AD15" s="375"/>
      <c r="AE15" s="375"/>
      <c r="AF15" s="386"/>
      <c r="AG15" s="386"/>
      <c r="AH15" s="375"/>
      <c r="AI15" s="375"/>
      <c r="AJ15" s="377"/>
      <c r="AK15" s="382"/>
      <c r="AL15" s="383"/>
      <c r="AM15" s="382"/>
      <c r="AN15" s="382"/>
      <c r="AO15" s="382"/>
      <c r="AP15" s="375"/>
      <c r="AQ15" s="375"/>
      <c r="AR15" s="377"/>
      <c r="AS15" s="963"/>
      <c r="AT15" s="387"/>
      <c r="AU15" s="388"/>
      <c r="AV15" s="387"/>
      <c r="AW15" s="388"/>
      <c r="AX15" s="375"/>
      <c r="AY15" s="375"/>
      <c r="AZ15" s="381"/>
      <c r="BA15" s="366"/>
      <c r="BB15" s="366"/>
      <c r="BC15" s="366"/>
      <c r="BD15" s="366"/>
      <c r="BE15" s="366"/>
      <c r="BF15" s="366"/>
      <c r="BG15" s="366"/>
      <c r="BH15" s="366"/>
      <c r="BI15" s="366"/>
      <c r="BJ15" s="366"/>
      <c r="BK15" s="366"/>
      <c r="BL15" s="366"/>
      <c r="BM15" s="366"/>
      <c r="BN15" s="366"/>
    </row>
    <row r="16" spans="1:66" s="55" customFormat="1" ht="15.5" x14ac:dyDescent="0.35">
      <c r="A16" s="366"/>
      <c r="B16" s="366"/>
      <c r="C16" s="366"/>
      <c r="D16" s="366"/>
      <c r="E16" s="366"/>
      <c r="F16" s="366"/>
      <c r="G16" s="366"/>
      <c r="H16" s="366"/>
      <c r="I16" s="389"/>
      <c r="J16" s="366"/>
      <c r="K16" s="366"/>
      <c r="L16" s="366"/>
      <c r="M16" s="366"/>
      <c r="N16" s="366"/>
      <c r="O16" s="366"/>
      <c r="P16" s="366"/>
      <c r="Q16" s="366"/>
      <c r="R16" s="366"/>
      <c r="S16" s="366"/>
      <c r="T16" s="366"/>
      <c r="U16" s="366"/>
      <c r="V16" s="366"/>
      <c r="W16" s="375"/>
      <c r="X16" s="375"/>
      <c r="Y16" s="375"/>
      <c r="Z16" s="375"/>
      <c r="AA16" s="375"/>
      <c r="AB16" s="375"/>
      <c r="AC16" s="375"/>
      <c r="AD16" s="375"/>
      <c r="AE16" s="375"/>
      <c r="AF16" s="375"/>
      <c r="AG16" s="375"/>
      <c r="AH16" s="375"/>
      <c r="AI16" s="375"/>
      <c r="AJ16" s="377"/>
      <c r="AK16" s="378"/>
      <c r="AL16" s="378"/>
      <c r="AM16" s="378"/>
      <c r="AN16" s="379"/>
      <c r="AO16" s="379"/>
      <c r="AP16" s="375"/>
      <c r="AQ16" s="375"/>
      <c r="AR16" s="377"/>
      <c r="AS16" s="390"/>
      <c r="AT16" s="390"/>
      <c r="AU16" s="390"/>
      <c r="AV16" s="390"/>
      <c r="AW16" s="390"/>
      <c r="AX16" s="375"/>
      <c r="AY16" s="375"/>
      <c r="AZ16" s="381"/>
      <c r="BA16" s="366"/>
      <c r="BB16" s="366"/>
      <c r="BC16" s="366"/>
      <c r="BD16" s="366"/>
      <c r="BE16" s="366"/>
      <c r="BF16" s="366"/>
      <c r="BG16" s="366"/>
      <c r="BH16" s="366"/>
      <c r="BI16" s="366"/>
      <c r="BJ16" s="366"/>
      <c r="BK16" s="366"/>
      <c r="BL16" s="366"/>
      <c r="BM16" s="366"/>
      <c r="BN16" s="366"/>
    </row>
    <row r="17" spans="1:66" s="55" customFormat="1" ht="15.5" x14ac:dyDescent="0.35">
      <c r="A17" s="366"/>
      <c r="B17" s="366"/>
      <c r="C17" s="366"/>
      <c r="D17" s="366"/>
      <c r="E17" s="366"/>
      <c r="F17" s="366"/>
      <c r="G17" s="366"/>
      <c r="H17" s="366"/>
      <c r="I17" s="389"/>
      <c r="J17" s="366"/>
      <c r="K17" s="366"/>
      <c r="L17" s="366"/>
      <c r="M17" s="366"/>
      <c r="N17" s="366"/>
      <c r="O17" s="366"/>
      <c r="P17" s="366"/>
      <c r="Q17" s="366"/>
      <c r="R17" s="366"/>
      <c r="S17" s="366"/>
      <c r="T17" s="366"/>
      <c r="U17" s="366"/>
      <c r="V17" s="366"/>
      <c r="W17" s="375"/>
      <c r="X17" s="375"/>
      <c r="Y17" s="375"/>
      <c r="Z17" s="375"/>
      <c r="AA17" s="375"/>
      <c r="AB17" s="375"/>
      <c r="AC17" s="376"/>
      <c r="AD17" s="376"/>
      <c r="AE17" s="376"/>
      <c r="AF17" s="376"/>
      <c r="AG17" s="376"/>
      <c r="AH17" s="375"/>
      <c r="AI17" s="375"/>
      <c r="AJ17" s="377"/>
      <c r="AK17" s="378"/>
      <c r="AL17" s="378"/>
      <c r="AM17" s="378"/>
      <c r="AN17" s="379"/>
      <c r="AO17" s="379"/>
      <c r="AP17" s="375"/>
      <c r="AQ17" s="375"/>
      <c r="AR17" s="377"/>
      <c r="AS17" s="380"/>
      <c r="AT17" s="380"/>
      <c r="AU17" s="380"/>
      <c r="AV17" s="380"/>
      <c r="AW17" s="380"/>
      <c r="AX17" s="375"/>
      <c r="AY17" s="375"/>
      <c r="AZ17" s="381"/>
      <c r="BA17" s="366"/>
      <c r="BB17" s="366"/>
      <c r="BC17" s="366"/>
      <c r="BD17" s="366"/>
      <c r="BE17" s="366"/>
      <c r="BF17" s="366"/>
      <c r="BG17" s="366"/>
      <c r="BH17" s="366"/>
      <c r="BI17" s="366"/>
      <c r="BJ17" s="366"/>
      <c r="BK17" s="366"/>
      <c r="BL17" s="366"/>
      <c r="BM17" s="366"/>
      <c r="BN17" s="366"/>
    </row>
    <row r="18" spans="1:66" s="55" customFormat="1" ht="15" customHeight="1" x14ac:dyDescent="0.35">
      <c r="A18" s="366"/>
      <c r="B18" s="375"/>
      <c r="C18" s="375"/>
      <c r="D18" s="375"/>
      <c r="E18" s="381"/>
      <c r="F18" s="381"/>
      <c r="G18" s="381"/>
      <c r="H18" s="57"/>
      <c r="I18" s="389"/>
      <c r="J18" s="366"/>
      <c r="K18" s="366"/>
      <c r="L18" s="366"/>
      <c r="M18" s="366"/>
      <c r="N18" s="366"/>
      <c r="O18" s="366"/>
      <c r="P18" s="366"/>
      <c r="Q18" s="366"/>
      <c r="R18" s="366"/>
      <c r="S18" s="366"/>
      <c r="T18" s="366"/>
      <c r="U18" s="366"/>
      <c r="V18" s="366"/>
      <c r="W18" s="375"/>
      <c r="X18" s="375"/>
      <c r="Y18" s="375"/>
      <c r="Z18" s="375"/>
      <c r="AA18" s="375"/>
      <c r="AB18" s="375"/>
      <c r="AC18" s="376"/>
      <c r="AD18" s="376"/>
      <c r="AE18" s="376"/>
      <c r="AF18" s="376"/>
      <c r="AG18" s="376"/>
      <c r="AH18" s="375"/>
      <c r="AI18" s="375"/>
      <c r="AJ18" s="377"/>
      <c r="AK18" s="382"/>
      <c r="AL18" s="383"/>
      <c r="AM18" s="382"/>
      <c r="AN18" s="382"/>
      <c r="AO18" s="382"/>
      <c r="AP18" s="375"/>
      <c r="AQ18" s="375"/>
      <c r="AR18" s="377"/>
      <c r="AS18" s="384"/>
      <c r="AT18" s="384"/>
      <c r="AU18" s="385"/>
      <c r="AV18" s="385"/>
      <c r="AW18" s="385"/>
      <c r="AX18" s="375"/>
      <c r="AY18" s="375"/>
      <c r="AZ18" s="381"/>
      <c r="BA18" s="366"/>
      <c r="BB18" s="366"/>
      <c r="BC18" s="366"/>
      <c r="BD18" s="366"/>
      <c r="BE18" s="366"/>
      <c r="BF18" s="366"/>
      <c r="BG18" s="366"/>
      <c r="BH18" s="366"/>
      <c r="BI18" s="366"/>
      <c r="BJ18" s="366"/>
      <c r="BK18" s="366"/>
      <c r="BL18" s="366"/>
      <c r="BM18" s="366"/>
      <c r="BN18" s="366"/>
    </row>
    <row r="19" spans="1:66" s="55" customFormat="1" ht="15" customHeight="1" x14ac:dyDescent="0.35">
      <c r="A19" s="366"/>
      <c r="B19" s="381"/>
      <c r="C19" s="381"/>
      <c r="D19" s="381"/>
      <c r="E19" s="381"/>
      <c r="F19" s="381"/>
      <c r="G19" s="381"/>
      <c r="H19" s="57"/>
      <c r="I19" s="389"/>
      <c r="J19" s="366"/>
      <c r="K19" s="366"/>
      <c r="L19" s="366"/>
      <c r="M19" s="366"/>
      <c r="N19" s="366"/>
      <c r="O19" s="366"/>
      <c r="P19" s="366"/>
      <c r="Q19" s="366"/>
      <c r="R19" s="366"/>
      <c r="S19" s="366"/>
      <c r="T19" s="366"/>
      <c r="U19" s="366"/>
      <c r="V19" s="366"/>
      <c r="W19" s="375"/>
      <c r="X19" s="375"/>
      <c r="Y19" s="375"/>
      <c r="Z19" s="375"/>
      <c r="AA19" s="375"/>
      <c r="AB19" s="375"/>
      <c r="AC19" s="376"/>
      <c r="AD19" s="376"/>
      <c r="AE19" s="376"/>
      <c r="AF19" s="376"/>
      <c r="AG19" s="376"/>
      <c r="AH19" s="375"/>
      <c r="AI19" s="375"/>
      <c r="AJ19" s="377"/>
      <c r="AK19" s="382"/>
      <c r="AL19" s="382"/>
      <c r="AM19" s="382"/>
      <c r="AN19" s="382"/>
      <c r="AO19" s="382"/>
      <c r="AP19" s="375"/>
      <c r="AQ19" s="375"/>
      <c r="AR19" s="377"/>
      <c r="AS19" s="384"/>
      <c r="AT19" s="384"/>
      <c r="AU19" s="385"/>
      <c r="AV19" s="384"/>
      <c r="AW19" s="385"/>
      <c r="AX19" s="375"/>
      <c r="AY19" s="375"/>
      <c r="AZ19" s="381"/>
      <c r="BA19" s="366"/>
      <c r="BB19" s="366"/>
      <c r="BC19" s="366"/>
      <c r="BD19" s="366"/>
      <c r="BE19" s="366"/>
      <c r="BF19" s="366"/>
      <c r="BG19" s="366"/>
      <c r="BH19" s="366"/>
      <c r="BI19" s="366"/>
      <c r="BJ19" s="366"/>
      <c r="BK19" s="366"/>
      <c r="BL19" s="366"/>
      <c r="BM19" s="366"/>
      <c r="BN19" s="366"/>
    </row>
    <row r="20" spans="1:66" s="55" customFormat="1" ht="15" customHeight="1" x14ac:dyDescent="0.35">
      <c r="A20" s="366"/>
      <c r="B20" s="381"/>
      <c r="C20" s="381"/>
      <c r="D20" s="381"/>
      <c r="E20" s="381"/>
      <c r="F20" s="381"/>
      <c r="G20" s="381"/>
      <c r="H20" s="57"/>
      <c r="I20" s="391"/>
      <c r="J20" s="366"/>
      <c r="K20" s="366"/>
      <c r="L20" s="366"/>
      <c r="M20" s="366"/>
      <c r="N20" s="366"/>
      <c r="O20" s="366"/>
      <c r="P20" s="366"/>
      <c r="Q20" s="366"/>
      <c r="R20" s="366"/>
      <c r="S20" s="366"/>
      <c r="T20" s="366"/>
      <c r="U20" s="366"/>
      <c r="V20" s="366"/>
      <c r="W20" s="375"/>
      <c r="X20" s="375"/>
      <c r="Y20" s="375"/>
      <c r="Z20" s="375"/>
      <c r="AA20" s="375"/>
      <c r="AB20" s="375"/>
      <c r="AC20" s="376"/>
      <c r="AD20" s="376"/>
      <c r="AE20" s="376"/>
      <c r="AF20" s="376"/>
      <c r="AG20" s="376"/>
      <c r="AH20" s="375"/>
      <c r="AI20" s="375"/>
      <c r="AJ20" s="377"/>
      <c r="AK20" s="378"/>
      <c r="AL20" s="378"/>
      <c r="AM20" s="378"/>
      <c r="AN20" s="379"/>
      <c r="AO20" s="379"/>
      <c r="AP20" s="375"/>
      <c r="AQ20" s="375"/>
      <c r="AR20" s="377"/>
      <c r="AS20" s="390"/>
      <c r="AT20" s="390"/>
      <c r="AU20" s="390"/>
      <c r="AV20" s="390"/>
      <c r="AW20" s="390"/>
      <c r="AX20" s="375"/>
      <c r="AY20" s="375"/>
      <c r="AZ20" s="381"/>
      <c r="BA20" s="366"/>
      <c r="BB20" s="366"/>
      <c r="BC20" s="366"/>
      <c r="BD20" s="366"/>
      <c r="BE20" s="366"/>
      <c r="BF20" s="366"/>
      <c r="BG20" s="366"/>
      <c r="BH20" s="366"/>
      <c r="BI20" s="366"/>
      <c r="BJ20" s="366"/>
      <c r="BK20" s="366"/>
      <c r="BL20" s="366"/>
      <c r="BM20" s="366"/>
      <c r="BN20" s="366"/>
    </row>
    <row r="21" spans="1:66" s="55" customFormat="1" ht="15.5" x14ac:dyDescent="0.35">
      <c r="A21" s="366"/>
      <c r="B21" s="381"/>
      <c r="C21" s="381"/>
      <c r="D21" s="381"/>
      <c r="E21" s="381"/>
      <c r="F21" s="381"/>
      <c r="G21" s="381"/>
      <c r="H21" s="57"/>
      <c r="I21" s="391"/>
      <c r="J21" s="366"/>
      <c r="K21" s="366"/>
      <c r="L21" s="366"/>
      <c r="M21" s="366"/>
      <c r="N21" s="366"/>
      <c r="O21" s="366"/>
      <c r="P21" s="366"/>
      <c r="Q21" s="366"/>
      <c r="R21" s="366"/>
      <c r="S21" s="366"/>
      <c r="T21" s="366"/>
      <c r="U21" s="366"/>
      <c r="V21" s="366"/>
      <c r="W21" s="375"/>
      <c r="X21" s="375"/>
      <c r="Y21" s="375"/>
      <c r="Z21" s="375"/>
      <c r="AA21" s="375"/>
      <c r="AB21" s="377"/>
      <c r="AC21" s="376"/>
      <c r="AD21" s="376"/>
      <c r="AE21" s="376"/>
      <c r="AF21" s="376"/>
      <c r="AG21" s="376"/>
      <c r="AH21" s="375"/>
      <c r="AI21" s="375"/>
      <c r="AJ21" s="377"/>
      <c r="AK21" s="378"/>
      <c r="AL21" s="378"/>
      <c r="AM21" s="378"/>
      <c r="AN21" s="379"/>
      <c r="AO21" s="379"/>
      <c r="AP21" s="375"/>
      <c r="AQ21" s="375"/>
      <c r="AR21" s="377"/>
      <c r="AS21" s="380"/>
      <c r="AT21" s="380"/>
      <c r="AU21" s="380"/>
      <c r="AV21" s="380"/>
      <c r="AW21" s="380"/>
      <c r="AX21" s="375"/>
      <c r="AY21" s="375"/>
      <c r="AZ21" s="381"/>
      <c r="BA21" s="366"/>
      <c r="BB21" s="366"/>
      <c r="BC21" s="366"/>
      <c r="BD21" s="366"/>
      <c r="BE21" s="366"/>
      <c r="BF21" s="366"/>
      <c r="BG21" s="366"/>
      <c r="BH21" s="366"/>
      <c r="BI21" s="366"/>
      <c r="BJ21" s="366"/>
      <c r="BK21" s="366"/>
      <c r="BL21" s="366"/>
      <c r="BM21" s="366"/>
      <c r="BN21" s="366"/>
    </row>
    <row r="22" spans="1:66" s="55" customFormat="1" ht="15.5" x14ac:dyDescent="0.35">
      <c r="A22" s="366"/>
      <c r="B22" s="381"/>
      <c r="C22" s="381"/>
      <c r="D22" s="381"/>
      <c r="E22" s="381"/>
      <c r="F22" s="381"/>
      <c r="G22" s="381"/>
      <c r="H22" s="57"/>
      <c r="I22" s="391"/>
      <c r="J22" s="366"/>
      <c r="K22" s="366"/>
      <c r="L22" s="366"/>
      <c r="M22" s="366"/>
      <c r="N22" s="366"/>
      <c r="O22" s="366"/>
      <c r="P22" s="366"/>
      <c r="Q22" s="366"/>
      <c r="R22" s="366"/>
      <c r="S22" s="366"/>
      <c r="T22" s="366"/>
      <c r="U22" s="366"/>
      <c r="V22" s="366"/>
      <c r="W22" s="375"/>
      <c r="X22" s="375"/>
      <c r="Y22" s="375"/>
      <c r="Z22" s="375"/>
      <c r="AA22" s="375"/>
      <c r="AB22" s="377"/>
      <c r="AC22" s="375"/>
      <c r="AD22" s="375"/>
      <c r="AE22" s="375"/>
      <c r="AF22" s="375"/>
      <c r="AG22" s="375"/>
      <c r="AH22" s="375"/>
      <c r="AI22" s="375"/>
      <c r="AJ22" s="377"/>
      <c r="AK22" s="382"/>
      <c r="AL22" s="383"/>
      <c r="AM22" s="382"/>
      <c r="AN22" s="382"/>
      <c r="AO22" s="382"/>
      <c r="AP22" s="375"/>
      <c r="AQ22" s="375"/>
      <c r="AR22" s="377"/>
      <c r="AS22" s="384"/>
      <c r="AT22" s="384"/>
      <c r="AU22" s="385"/>
      <c r="AV22" s="385"/>
      <c r="AW22" s="385"/>
      <c r="AX22" s="375"/>
      <c r="AY22" s="375"/>
      <c r="AZ22" s="381"/>
      <c r="BA22" s="366"/>
      <c r="BB22" s="366"/>
      <c r="BC22" s="366"/>
      <c r="BD22" s="366"/>
      <c r="BE22" s="366"/>
      <c r="BF22" s="366"/>
      <c r="BG22" s="366"/>
      <c r="BH22" s="366"/>
      <c r="BI22" s="366"/>
      <c r="BJ22" s="366"/>
      <c r="BK22" s="366"/>
      <c r="BL22" s="366"/>
      <c r="BM22" s="366"/>
      <c r="BN22" s="366"/>
    </row>
    <row r="23" spans="1:66" s="55" customFormat="1" ht="11.25" customHeight="1" x14ac:dyDescent="0.35">
      <c r="A23" s="366"/>
      <c r="B23" s="367"/>
      <c r="C23" s="367"/>
      <c r="D23" s="367"/>
      <c r="E23" s="367"/>
      <c r="F23" s="367"/>
      <c r="G23" s="367"/>
      <c r="H23" s="367"/>
      <c r="I23" s="367"/>
      <c r="J23" s="367"/>
      <c r="K23" s="367"/>
      <c r="L23" s="367"/>
      <c r="M23" s="367"/>
      <c r="N23" s="367"/>
      <c r="O23" s="367"/>
      <c r="P23" s="367"/>
      <c r="Q23" s="367"/>
      <c r="R23" s="367"/>
      <c r="S23" s="367"/>
      <c r="T23" s="367"/>
      <c r="U23" s="367"/>
      <c r="V23" s="367"/>
      <c r="W23" s="368"/>
      <c r="X23" s="368"/>
      <c r="Y23" s="368"/>
      <c r="Z23" s="368"/>
      <c r="AA23" s="368"/>
      <c r="AB23" s="370"/>
      <c r="AC23" s="368"/>
      <c r="AD23" s="368"/>
      <c r="AE23" s="368"/>
      <c r="AF23" s="368"/>
      <c r="AG23" s="368"/>
      <c r="AH23" s="368"/>
      <c r="AI23" s="368"/>
      <c r="AJ23" s="370"/>
      <c r="AK23" s="392"/>
      <c r="AL23" s="392"/>
      <c r="AM23" s="392"/>
      <c r="AN23" s="392"/>
      <c r="AO23" s="392"/>
      <c r="AP23" s="368"/>
      <c r="AQ23" s="368"/>
      <c r="AR23" s="370"/>
      <c r="AS23" s="393"/>
      <c r="AT23" s="393"/>
      <c r="AU23" s="394"/>
      <c r="AV23" s="393"/>
      <c r="AW23" s="394"/>
      <c r="AX23" s="368"/>
      <c r="AY23" s="368"/>
      <c r="AZ23" s="368"/>
      <c r="BA23" s="367"/>
      <c r="BB23" s="367"/>
      <c r="BC23" s="367"/>
      <c r="BD23" s="367"/>
      <c r="BE23" s="367"/>
      <c r="BF23" s="367"/>
      <c r="BG23" s="367"/>
      <c r="BH23" s="367"/>
      <c r="BI23" s="367"/>
      <c r="BJ23" s="367"/>
      <c r="BK23" s="367"/>
      <c r="BL23" s="367"/>
      <c r="BM23" s="367"/>
      <c r="BN23" s="367"/>
    </row>
    <row r="24" spans="1:66" s="55" customFormat="1" ht="6" customHeight="1" x14ac:dyDescent="0.35">
      <c r="A24" s="366"/>
      <c r="B24" s="366"/>
      <c r="C24" s="366"/>
      <c r="D24" s="366"/>
      <c r="E24" s="366"/>
      <c r="F24" s="366"/>
      <c r="G24" s="366"/>
      <c r="H24" s="366"/>
      <c r="I24" s="391"/>
      <c r="J24" s="366"/>
      <c r="K24" s="366"/>
      <c r="L24" s="366"/>
      <c r="M24" s="366"/>
      <c r="N24" s="366"/>
      <c r="O24" s="366"/>
      <c r="P24" s="366"/>
      <c r="Q24" s="366"/>
      <c r="R24" s="366"/>
      <c r="S24" s="366"/>
      <c r="T24" s="366"/>
      <c r="U24" s="366"/>
      <c r="V24" s="366"/>
      <c r="W24" s="375"/>
      <c r="X24" s="375"/>
      <c r="Y24" s="375"/>
      <c r="Z24" s="375"/>
      <c r="AA24" s="375"/>
      <c r="AB24" s="375"/>
      <c r="AC24" s="375"/>
      <c r="AD24" s="375"/>
      <c r="AE24" s="375"/>
      <c r="AF24" s="375"/>
      <c r="AG24" s="375"/>
      <c r="AH24" s="375"/>
      <c r="AI24" s="375" t="s">
        <v>415</v>
      </c>
      <c r="AJ24" s="377" t="s">
        <v>416</v>
      </c>
      <c r="AK24" s="378">
        <v>2.2330590737323193</v>
      </c>
      <c r="AL24" s="378">
        <v>2.2521593954541834</v>
      </c>
      <c r="AM24" s="378">
        <v>2.0800890666704501</v>
      </c>
      <c r="AN24" s="379">
        <v>2.0427616879982753</v>
      </c>
      <c r="AO24" s="379">
        <v>1.99600741947105</v>
      </c>
      <c r="AP24" s="375"/>
      <c r="AQ24" s="375" t="s">
        <v>417</v>
      </c>
      <c r="AR24" s="377" t="s">
        <v>416</v>
      </c>
      <c r="AS24" s="390">
        <v>0.32527326929446837</v>
      </c>
      <c r="AT24" s="390">
        <v>0.32320551364074501</v>
      </c>
      <c r="AU24" s="390">
        <v>0.30436619334441689</v>
      </c>
      <c r="AV24" s="390">
        <v>0.29568697925175624</v>
      </c>
      <c r="AW24" s="390">
        <v>0.28573679634861987</v>
      </c>
      <c r="AX24" s="375"/>
      <c r="AY24" s="375"/>
      <c r="AZ24" s="381"/>
      <c r="BA24" s="381"/>
      <c r="BB24" s="381"/>
      <c r="BC24" s="381"/>
      <c r="BD24" s="381"/>
      <c r="BE24" s="381"/>
      <c r="BF24" s="381"/>
      <c r="BG24" s="374"/>
      <c r="BH24" s="381"/>
      <c r="BI24" s="381"/>
      <c r="BJ24" s="381"/>
      <c r="BK24" s="381"/>
      <c r="BL24" s="381"/>
      <c r="BM24" s="366"/>
      <c r="BN24" s="366"/>
    </row>
    <row r="25" spans="1:66" ht="15.5" x14ac:dyDescent="0.35">
      <c r="A25" s="395"/>
      <c r="B25" s="395" t="s">
        <v>418</v>
      </c>
      <c r="C25" s="395"/>
      <c r="D25" s="395"/>
      <c r="E25" s="395"/>
      <c r="F25" s="395"/>
      <c r="G25" s="395"/>
      <c r="H25" s="395"/>
      <c r="I25" s="395" t="s">
        <v>419</v>
      </c>
      <c r="J25" s="395"/>
      <c r="K25" s="395"/>
      <c r="L25" s="395"/>
      <c r="M25" s="395"/>
      <c r="N25" s="395"/>
      <c r="O25" s="395"/>
      <c r="Q25" s="396">
        <v>1</v>
      </c>
      <c r="R25" s="396">
        <f t="shared" ref="R25:BE25" si="0">Q25+1</f>
        <v>2</v>
      </c>
      <c r="S25" s="396">
        <f t="shared" si="0"/>
        <v>3</v>
      </c>
      <c r="T25" s="396">
        <f t="shared" si="0"/>
        <v>4</v>
      </c>
      <c r="U25" s="396">
        <f t="shared" si="0"/>
        <v>5</v>
      </c>
      <c r="V25" s="396">
        <f t="shared" si="0"/>
        <v>6</v>
      </c>
      <c r="W25" s="396">
        <f t="shared" si="0"/>
        <v>7</v>
      </c>
      <c r="X25" s="396">
        <f t="shared" si="0"/>
        <v>8</v>
      </c>
      <c r="Y25" s="396">
        <f t="shared" si="0"/>
        <v>9</v>
      </c>
      <c r="Z25" s="396">
        <f t="shared" si="0"/>
        <v>10</v>
      </c>
      <c r="AA25" s="396">
        <f t="shared" si="0"/>
        <v>11</v>
      </c>
      <c r="AB25" s="396">
        <f t="shared" si="0"/>
        <v>12</v>
      </c>
      <c r="AC25" s="396">
        <f t="shared" si="0"/>
        <v>13</v>
      </c>
      <c r="AD25" s="396">
        <f t="shared" si="0"/>
        <v>14</v>
      </c>
      <c r="AE25" s="396">
        <f t="shared" si="0"/>
        <v>15</v>
      </c>
      <c r="AF25" s="396">
        <f t="shared" si="0"/>
        <v>16</v>
      </c>
      <c r="AG25" s="396">
        <f t="shared" si="0"/>
        <v>17</v>
      </c>
      <c r="AH25" s="396">
        <f t="shared" si="0"/>
        <v>18</v>
      </c>
      <c r="AI25" s="396">
        <f t="shared" si="0"/>
        <v>19</v>
      </c>
      <c r="AJ25" s="396">
        <f t="shared" si="0"/>
        <v>20</v>
      </c>
      <c r="AK25" s="396">
        <f t="shared" si="0"/>
        <v>21</v>
      </c>
      <c r="AL25" s="396">
        <f t="shared" si="0"/>
        <v>22</v>
      </c>
      <c r="AM25" s="396">
        <f t="shared" si="0"/>
        <v>23</v>
      </c>
      <c r="AN25" s="396">
        <f t="shared" si="0"/>
        <v>24</v>
      </c>
      <c r="AO25" s="396">
        <f t="shared" si="0"/>
        <v>25</v>
      </c>
      <c r="AP25" s="396">
        <f t="shared" si="0"/>
        <v>26</v>
      </c>
      <c r="AQ25" s="396">
        <f t="shared" si="0"/>
        <v>27</v>
      </c>
      <c r="AR25" s="396">
        <f t="shared" si="0"/>
        <v>28</v>
      </c>
      <c r="AS25" s="396">
        <f t="shared" si="0"/>
        <v>29</v>
      </c>
      <c r="AT25" s="396">
        <f t="shared" si="0"/>
        <v>30</v>
      </c>
      <c r="AU25" s="396">
        <f t="shared" si="0"/>
        <v>31</v>
      </c>
      <c r="AV25" s="396">
        <f t="shared" si="0"/>
        <v>32</v>
      </c>
      <c r="AW25" s="396">
        <f t="shared" si="0"/>
        <v>33</v>
      </c>
      <c r="AX25" s="396">
        <f t="shared" si="0"/>
        <v>34</v>
      </c>
      <c r="AY25" s="396">
        <f t="shared" si="0"/>
        <v>35</v>
      </c>
      <c r="AZ25" s="396">
        <f t="shared" si="0"/>
        <v>36</v>
      </c>
      <c r="BA25" s="396">
        <f t="shared" si="0"/>
        <v>37</v>
      </c>
      <c r="BB25" s="396">
        <f t="shared" si="0"/>
        <v>38</v>
      </c>
      <c r="BC25" s="396">
        <f t="shared" si="0"/>
        <v>39</v>
      </c>
      <c r="BD25" s="396">
        <f t="shared" si="0"/>
        <v>40</v>
      </c>
      <c r="BE25" s="396">
        <f t="shared" si="0"/>
        <v>41</v>
      </c>
      <c r="BF25" s="395"/>
      <c r="BG25" s="395"/>
      <c r="BH25" s="395"/>
      <c r="BI25" s="395"/>
      <c r="BJ25" s="395"/>
      <c r="BK25" s="395"/>
      <c r="BL25" s="395"/>
      <c r="BM25" s="395"/>
      <c r="BN25" s="395"/>
    </row>
    <row r="26" spans="1:66" s="43" customFormat="1" ht="18" customHeight="1" x14ac:dyDescent="0.35">
      <c r="B26" s="398"/>
      <c r="P26" s="395" t="s">
        <v>420</v>
      </c>
      <c r="Q26" s="54"/>
      <c r="R26" s="53" t="str">
        <f t="shared" ref="R26:BE26" si="1">LEFT(R27, 4)</f>
        <v>2016</v>
      </c>
      <c r="S26" s="53" t="str">
        <f t="shared" si="1"/>
        <v>2016</v>
      </c>
      <c r="T26" s="53" t="str">
        <f t="shared" si="1"/>
        <v>2016</v>
      </c>
      <c r="U26" s="53" t="str">
        <f t="shared" si="1"/>
        <v>2016</v>
      </c>
      <c r="V26" s="53" t="str">
        <f t="shared" si="1"/>
        <v>2016</v>
      </c>
      <c r="W26" s="53" t="str">
        <f t="shared" si="1"/>
        <v>2016</v>
      </c>
      <c r="X26" s="53" t="str">
        <f t="shared" si="1"/>
        <v>2016</v>
      </c>
      <c r="Y26" s="53" t="str">
        <f t="shared" si="1"/>
        <v>2016</v>
      </c>
      <c r="Z26" s="53" t="str">
        <f t="shared" si="1"/>
        <v>2017</v>
      </c>
      <c r="AA26" s="53" t="str">
        <f t="shared" si="1"/>
        <v>2017</v>
      </c>
      <c r="AB26" s="53" t="str">
        <f t="shared" si="1"/>
        <v>2017</v>
      </c>
      <c r="AC26" s="53" t="str">
        <f t="shared" si="1"/>
        <v>2017</v>
      </c>
      <c r="AD26" s="53" t="str">
        <f t="shared" si="1"/>
        <v>2017</v>
      </c>
      <c r="AE26" s="53" t="str">
        <f t="shared" si="1"/>
        <v>2017</v>
      </c>
      <c r="AF26" s="53" t="str">
        <f t="shared" si="1"/>
        <v>2017</v>
      </c>
      <c r="AG26" s="53" t="str">
        <f t="shared" si="1"/>
        <v>2017</v>
      </c>
      <c r="AH26" s="53" t="str">
        <f t="shared" si="1"/>
        <v>2018</v>
      </c>
      <c r="AI26" s="53" t="str">
        <f t="shared" si="1"/>
        <v>2018</v>
      </c>
      <c r="AJ26" s="53" t="str">
        <f t="shared" si="1"/>
        <v>2018</v>
      </c>
      <c r="AK26" s="53" t="str">
        <f t="shared" si="1"/>
        <v>2018</v>
      </c>
      <c r="AL26" s="53" t="str">
        <f t="shared" si="1"/>
        <v>2018</v>
      </c>
      <c r="AM26" s="53" t="str">
        <f t="shared" si="1"/>
        <v>2018</v>
      </c>
      <c r="AN26" s="53" t="str">
        <f t="shared" si="1"/>
        <v>2018</v>
      </c>
      <c r="AO26" s="53" t="str">
        <f t="shared" si="1"/>
        <v>2018</v>
      </c>
      <c r="AP26" s="53" t="str">
        <f t="shared" si="1"/>
        <v>2019</v>
      </c>
      <c r="AQ26" s="53" t="str">
        <f t="shared" si="1"/>
        <v>2019</v>
      </c>
      <c r="AR26" s="53" t="str">
        <f t="shared" si="1"/>
        <v>2019</v>
      </c>
      <c r="AS26" s="53" t="str">
        <f t="shared" si="1"/>
        <v>2019</v>
      </c>
      <c r="AT26" s="53" t="str">
        <f t="shared" si="1"/>
        <v>2019</v>
      </c>
      <c r="AU26" s="53" t="str">
        <f t="shared" si="1"/>
        <v>2019</v>
      </c>
      <c r="AV26" s="53" t="str">
        <f t="shared" si="1"/>
        <v>2019</v>
      </c>
      <c r="AW26" s="53" t="str">
        <f t="shared" si="1"/>
        <v>2019</v>
      </c>
      <c r="AX26" s="53" t="str">
        <f t="shared" si="1"/>
        <v>2020</v>
      </c>
      <c r="AY26" s="53" t="str">
        <f t="shared" si="1"/>
        <v>2020</v>
      </c>
      <c r="AZ26" s="53" t="str">
        <f t="shared" si="1"/>
        <v>2020</v>
      </c>
      <c r="BA26" s="53" t="str">
        <f t="shared" si="1"/>
        <v>2020</v>
      </c>
      <c r="BB26" s="53" t="str">
        <f t="shared" si="1"/>
        <v>2020</v>
      </c>
      <c r="BC26" s="53" t="str">
        <f t="shared" si="1"/>
        <v>2020</v>
      </c>
      <c r="BD26" s="53" t="str">
        <f t="shared" si="1"/>
        <v>2020</v>
      </c>
      <c r="BE26" s="52" t="str">
        <f t="shared" si="1"/>
        <v>2020</v>
      </c>
    </row>
    <row r="27" spans="1:66" s="43" customFormat="1" ht="30" customHeight="1" x14ac:dyDescent="0.35">
      <c r="B27" s="397" t="s">
        <v>421</v>
      </c>
      <c r="C27" s="398"/>
      <c r="D27" s="398"/>
      <c r="E27" s="398"/>
      <c r="F27" s="398"/>
      <c r="G27" s="398"/>
      <c r="H27" s="398"/>
      <c r="I27" s="397" t="s">
        <v>422</v>
      </c>
      <c r="J27" s="398"/>
      <c r="K27" s="398"/>
      <c r="L27" s="398"/>
      <c r="M27" s="398"/>
      <c r="N27" s="398"/>
      <c r="P27" s="51" t="s">
        <v>420</v>
      </c>
      <c r="Q27" s="964"/>
      <c r="R27" s="50" t="s">
        <v>423</v>
      </c>
      <c r="S27" s="50" t="s">
        <v>424</v>
      </c>
      <c r="T27" s="50" t="s">
        <v>425</v>
      </c>
      <c r="U27" s="50" t="s">
        <v>426</v>
      </c>
      <c r="V27" s="50" t="s">
        <v>427</v>
      </c>
      <c r="W27" s="50" t="s">
        <v>428</v>
      </c>
      <c r="X27" s="50" t="s">
        <v>429</v>
      </c>
      <c r="Y27" s="50" t="s">
        <v>430</v>
      </c>
      <c r="Z27" s="50" t="s">
        <v>431</v>
      </c>
      <c r="AA27" s="50" t="s">
        <v>432</v>
      </c>
      <c r="AB27" s="50" t="s">
        <v>433</v>
      </c>
      <c r="AC27" s="50" t="s">
        <v>434</v>
      </c>
      <c r="AD27" s="50" t="s">
        <v>435</v>
      </c>
      <c r="AE27" s="50" t="s">
        <v>436</v>
      </c>
      <c r="AF27" s="50" t="s">
        <v>437</v>
      </c>
      <c r="AG27" s="50" t="s">
        <v>438</v>
      </c>
      <c r="AH27" s="50" t="s">
        <v>439</v>
      </c>
      <c r="AI27" s="50" t="s">
        <v>440</v>
      </c>
      <c r="AJ27" s="50" t="s">
        <v>441</v>
      </c>
      <c r="AK27" s="50" t="s">
        <v>442</v>
      </c>
      <c r="AL27" s="50" t="s">
        <v>443</v>
      </c>
      <c r="AM27" s="50" t="s">
        <v>444</v>
      </c>
      <c r="AN27" s="50" t="s">
        <v>445</v>
      </c>
      <c r="AO27" s="50" t="s">
        <v>446</v>
      </c>
      <c r="AP27" s="50" t="s">
        <v>447</v>
      </c>
      <c r="AQ27" s="50" t="s">
        <v>448</v>
      </c>
      <c r="AR27" s="50" t="s">
        <v>449</v>
      </c>
      <c r="AS27" s="50" t="s">
        <v>450</v>
      </c>
      <c r="AT27" s="50" t="s">
        <v>451</v>
      </c>
      <c r="AU27" s="50" t="s">
        <v>452</v>
      </c>
      <c r="AV27" s="50" t="s">
        <v>453</v>
      </c>
      <c r="AW27" s="50" t="s">
        <v>454</v>
      </c>
      <c r="AX27" s="50" t="s">
        <v>455</v>
      </c>
      <c r="AY27" s="50" t="s">
        <v>456</v>
      </c>
      <c r="AZ27" s="50" t="s">
        <v>457</v>
      </c>
      <c r="BA27" s="50" t="s">
        <v>458</v>
      </c>
      <c r="BB27" s="50" t="s">
        <v>459</v>
      </c>
      <c r="BC27" s="50" t="s">
        <v>460</v>
      </c>
      <c r="BD27" s="50" t="s">
        <v>461</v>
      </c>
      <c r="BE27" s="49" t="s">
        <v>462</v>
      </c>
    </row>
    <row r="28" spans="1:66" s="43" customFormat="1" ht="15.5" x14ac:dyDescent="0.35">
      <c r="B28" s="893" t="str">
        <f>VLOOKUP(P26,P28:Q42,2,FALSE)</f>
        <v>Scotland</v>
      </c>
      <c r="C28" s="894"/>
      <c r="D28" s="894"/>
      <c r="E28" s="894"/>
      <c r="F28" s="894"/>
      <c r="G28" s="894"/>
      <c r="H28" s="895"/>
      <c r="I28" s="893" t="str">
        <f>VLOOKUP(P27,P28:Q42,2,FALSE)</f>
        <v>Scotland</v>
      </c>
      <c r="J28" s="895"/>
      <c r="K28" s="895"/>
      <c r="L28" s="895"/>
      <c r="M28" s="895"/>
      <c r="N28" s="895"/>
      <c r="O28" s="399"/>
      <c r="P28" s="965" t="s">
        <v>420</v>
      </c>
      <c r="Q28" s="965" t="s">
        <v>420</v>
      </c>
      <c r="R28" s="48">
        <v>2.1200122217042199</v>
      </c>
      <c r="S28" s="48">
        <v>0.15863444496446699</v>
      </c>
      <c r="T28" s="48">
        <v>0.14345690418610599</v>
      </c>
      <c r="U28" s="48">
        <v>0.16077486090076801</v>
      </c>
      <c r="V28" s="48">
        <v>7.4827137004401204E-2</v>
      </c>
      <c r="W28" s="48">
        <v>6.7667960928444307E-2</v>
      </c>
      <c r="X28" s="48">
        <v>7.5836761342595302E-2</v>
      </c>
      <c r="Y28" s="48">
        <v>0.76519318901793898</v>
      </c>
      <c r="Z28" s="48">
        <v>2.0754732703989598</v>
      </c>
      <c r="AA28" s="48">
        <v>0.16013013799637599</v>
      </c>
      <c r="AB28" s="48">
        <v>0.17353988683125501</v>
      </c>
      <c r="AC28" s="48">
        <v>0.153288398486504</v>
      </c>
      <c r="AD28" s="48">
        <v>7.7153553495581603E-2</v>
      </c>
      <c r="AE28" s="48">
        <v>8.3614609403230802E-2</v>
      </c>
      <c r="AF28" s="48">
        <v>7.3857081501723404E-2</v>
      </c>
      <c r="AG28" s="48">
        <v>0.767919076199433</v>
      </c>
      <c r="AH28" s="48">
        <v>1.98446878983972</v>
      </c>
      <c r="AI28" s="48">
        <v>0.15337649405652101</v>
      </c>
      <c r="AJ28" s="48">
        <v>0.19963862277643801</v>
      </c>
      <c r="AK28" s="48">
        <v>0.146617485508763</v>
      </c>
      <c r="AL28" s="48">
        <v>7.7288438519060101E-2</v>
      </c>
      <c r="AM28" s="48">
        <v>0.100600535417119</v>
      </c>
      <c r="AN28" s="48">
        <v>7.3882484954880506E-2</v>
      </c>
      <c r="AO28" s="48">
        <v>0.77536395797394497</v>
      </c>
      <c r="AP28" s="48">
        <v>1.95439506806188</v>
      </c>
      <c r="AQ28" s="48">
        <v>0.14115358548160301</v>
      </c>
      <c r="AR28" s="48">
        <v>0.239209630187385</v>
      </c>
      <c r="AS28" s="48">
        <v>0.140608980121152</v>
      </c>
      <c r="AT28" s="48">
        <v>7.2223670530227796E-2</v>
      </c>
      <c r="AU28" s="48">
        <v>0.122395739784895</v>
      </c>
      <c r="AV28" s="48">
        <v>7.1945013789146695E-2</v>
      </c>
      <c r="AW28" s="48">
        <v>0.78624769967064101</v>
      </c>
      <c r="AX28" s="48">
        <v>1.7303854528441101</v>
      </c>
      <c r="AY28" s="48">
        <v>0.13498347459406301</v>
      </c>
      <c r="AZ28" s="48">
        <v>0.20777923737201101</v>
      </c>
      <c r="BA28" s="48">
        <v>0.179886491555348</v>
      </c>
      <c r="BB28" s="48">
        <v>7.8007749297822795E-2</v>
      </c>
      <c r="BC28" s="48">
        <v>0.120076851680936</v>
      </c>
      <c r="BD28" s="48">
        <v>0.10395746870137</v>
      </c>
      <c r="BE28" s="47">
        <v>0.78948376434577705</v>
      </c>
    </row>
    <row r="29" spans="1:66" s="43" customFormat="1" ht="19.75" customHeight="1" thickBot="1" x14ac:dyDescent="0.3">
      <c r="B29" s="896"/>
      <c r="C29" s="897">
        <v>2016</v>
      </c>
      <c r="D29" s="898">
        <v>2017</v>
      </c>
      <c r="E29" s="898">
        <v>2018</v>
      </c>
      <c r="F29" s="898">
        <v>2019</v>
      </c>
      <c r="G29" s="898">
        <v>2020</v>
      </c>
      <c r="H29" s="899"/>
      <c r="I29" s="900"/>
      <c r="J29" s="898">
        <v>2016</v>
      </c>
      <c r="K29" s="898">
        <v>2017</v>
      </c>
      <c r="L29" s="898">
        <v>2018</v>
      </c>
      <c r="M29" s="898">
        <v>2019</v>
      </c>
      <c r="N29" s="898">
        <v>2020</v>
      </c>
      <c r="O29" s="400"/>
      <c r="P29" s="966" t="s">
        <v>463</v>
      </c>
      <c r="Q29" s="966" t="s">
        <v>463</v>
      </c>
      <c r="R29" s="46">
        <v>2.3327343285483702</v>
      </c>
      <c r="S29" s="46">
        <v>0.19110789046500001</v>
      </c>
      <c r="T29" s="46">
        <v>0.224361356493672</v>
      </c>
      <c r="U29" s="46">
        <v>0.15021571250601701</v>
      </c>
      <c r="V29" s="46">
        <v>8.19244129630156E-2</v>
      </c>
      <c r="W29" s="46">
        <v>9.6179557932466603E-2</v>
      </c>
      <c r="X29" s="46">
        <v>6.4394693672422496E-2</v>
      </c>
      <c r="Y29" s="46">
        <v>0.77622267105383802</v>
      </c>
      <c r="Z29" s="46">
        <v>2.2909896586270699</v>
      </c>
      <c r="AA29" s="46">
        <v>0.204349641437681</v>
      </c>
      <c r="AB29" s="46">
        <v>0.265215183619188</v>
      </c>
      <c r="AC29" s="46">
        <v>0.137729646489469</v>
      </c>
      <c r="AD29" s="46">
        <v>8.9197103386377694E-2</v>
      </c>
      <c r="AE29" s="46">
        <v>0.11576446127571099</v>
      </c>
      <c r="AF29" s="46">
        <v>6.0117969529380998E-2</v>
      </c>
      <c r="AG29" s="46">
        <v>0.77350431489534799</v>
      </c>
      <c r="AH29" s="46">
        <v>2.2030311373601998</v>
      </c>
      <c r="AI29" s="46">
        <v>0.20467718153658701</v>
      </c>
      <c r="AJ29" s="46">
        <v>0.29151509065286302</v>
      </c>
      <c r="AK29" s="46">
        <v>0.125947207264828</v>
      </c>
      <c r="AL29" s="46">
        <v>9.2907076103265193E-2</v>
      </c>
      <c r="AM29" s="46">
        <v>0.13232454399268001</v>
      </c>
      <c r="AN29" s="46">
        <v>5.7169962389067901E-2</v>
      </c>
      <c r="AO29" s="46">
        <v>0.77516198268147796</v>
      </c>
      <c r="AP29" s="46">
        <v>2.1758332072359199</v>
      </c>
      <c r="AQ29" s="46">
        <v>0.19404167445503701</v>
      </c>
      <c r="AR29" s="46">
        <v>0.332593067312285</v>
      </c>
      <c r="AS29" s="46">
        <v>0.12050462703350601</v>
      </c>
      <c r="AT29" s="46">
        <v>8.9180399402736796E-2</v>
      </c>
      <c r="AU29" s="46">
        <v>0.152857795444163</v>
      </c>
      <c r="AV29" s="46">
        <v>5.5383209812571201E-2</v>
      </c>
      <c r="AW29" s="46">
        <v>0.77998759110650495</v>
      </c>
      <c r="AX29" s="46">
        <v>1.9580524357917199</v>
      </c>
      <c r="AY29" s="46">
        <v>0.198530875972663</v>
      </c>
      <c r="AZ29" s="46">
        <v>0.28839284507760898</v>
      </c>
      <c r="BA29" s="46">
        <v>0.15020305998455399</v>
      </c>
      <c r="BB29" s="46">
        <v>0.101392011952116</v>
      </c>
      <c r="BC29" s="46">
        <v>0.1472855577338</v>
      </c>
      <c r="BD29" s="46">
        <v>7.6710438004087694E-2</v>
      </c>
      <c r="BE29" s="45">
        <v>0.76931506641538905</v>
      </c>
    </row>
    <row r="30" spans="1:66" s="43" customFormat="1" ht="19.75" customHeight="1" x14ac:dyDescent="0.25">
      <c r="B30" s="901" t="s">
        <v>464</v>
      </c>
      <c r="C30" s="902">
        <f>VLOOKUP($B$28,TableA,R47,FALSE)</f>
        <v>2.1200122217042199</v>
      </c>
      <c r="D30" s="902">
        <f t="shared" ref="C30:G33" si="2">VLOOKUP($B$28,TableA,S47,FALSE)</f>
        <v>2.0754732703989598</v>
      </c>
      <c r="E30" s="902">
        <f t="shared" si="2"/>
        <v>1.98446878983972</v>
      </c>
      <c r="F30" s="902">
        <f t="shared" si="2"/>
        <v>1.95439506806188</v>
      </c>
      <c r="G30" s="902">
        <f t="shared" si="2"/>
        <v>1.7303854528441101</v>
      </c>
      <c r="H30" s="902"/>
      <c r="I30" s="901" t="s">
        <v>464</v>
      </c>
      <c r="J30" s="902">
        <f t="shared" ref="J30:N33" si="3">VLOOKUP($I$28,TableA,R47,FALSE)</f>
        <v>2.1200122217042199</v>
      </c>
      <c r="K30" s="902">
        <f t="shared" si="3"/>
        <v>2.0754732703989598</v>
      </c>
      <c r="L30" s="902">
        <f t="shared" si="3"/>
        <v>1.98446878983972</v>
      </c>
      <c r="M30" s="902">
        <f t="shared" si="3"/>
        <v>1.95439506806188</v>
      </c>
      <c r="N30" s="902">
        <f t="shared" si="3"/>
        <v>1.7303854528441101</v>
      </c>
      <c r="O30" s="401"/>
      <c r="P30" s="966" t="s">
        <v>465</v>
      </c>
      <c r="Q30" s="966" t="s">
        <v>465</v>
      </c>
      <c r="R30" s="46">
        <v>2.0383615813548301</v>
      </c>
      <c r="S30" s="46">
        <v>0.20948051408965801</v>
      </c>
      <c r="T30" s="46">
        <v>3.3708685389897103E-2</v>
      </c>
      <c r="U30" s="46">
        <v>0.101817883399916</v>
      </c>
      <c r="V30" s="46">
        <v>0.10276906511867399</v>
      </c>
      <c r="W30" s="46">
        <v>1.65371471373063E-2</v>
      </c>
      <c r="X30" s="46">
        <v>4.9950844997893401E-2</v>
      </c>
      <c r="Y30" s="46">
        <v>0.69933523711436696</v>
      </c>
      <c r="Z30" s="46">
        <v>1.9880997467980599</v>
      </c>
      <c r="AA30" s="46">
        <v>0.21049346986706299</v>
      </c>
      <c r="AB30" s="46">
        <v>9.7660204419481506E-2</v>
      </c>
      <c r="AC30" s="46">
        <v>9.5921376389573695E-2</v>
      </c>
      <c r="AD30" s="46">
        <v>0.105876714790631</v>
      </c>
      <c r="AE30" s="46">
        <v>4.9122386629125998E-2</v>
      </c>
      <c r="AF30" s="46">
        <v>4.8247768525729297E-2</v>
      </c>
      <c r="AG30" s="46">
        <v>0.70309710657161695</v>
      </c>
      <c r="AH30" s="46">
        <v>1.9141479623183699</v>
      </c>
      <c r="AI30" s="46">
        <v>0.197582566719471</v>
      </c>
      <c r="AJ30" s="46">
        <v>0.12979651110971099</v>
      </c>
      <c r="AK30" s="46">
        <v>8.2165636130062697E-2</v>
      </c>
      <c r="AL30" s="46">
        <v>0.10322220152728601</v>
      </c>
      <c r="AM30" s="46">
        <v>6.7809027131061003E-2</v>
      </c>
      <c r="AN30" s="46">
        <v>4.2925436145775098E-2</v>
      </c>
      <c r="AO30" s="46">
        <v>0.71395045632333798</v>
      </c>
      <c r="AP30" s="46">
        <v>1.8626152275258101</v>
      </c>
      <c r="AQ30" s="46">
        <v>0.177295922905329</v>
      </c>
      <c r="AR30" s="46">
        <v>0.17098679708689199</v>
      </c>
      <c r="AS30" s="46">
        <v>7.9599346792011097E-2</v>
      </c>
      <c r="AT30" s="46">
        <v>9.5186552909716005E-2</v>
      </c>
      <c r="AU30" s="46">
        <v>9.1799312364701402E-2</v>
      </c>
      <c r="AV30" s="46">
        <v>4.2735260410034399E-2</v>
      </c>
      <c r="AW30" s="46">
        <v>0.72689418056793598</v>
      </c>
      <c r="AX30" s="46">
        <v>1.58026110393515</v>
      </c>
      <c r="AY30" s="46">
        <v>0.169875934851097</v>
      </c>
      <c r="AZ30" s="46">
        <v>0.192257355995471</v>
      </c>
      <c r="BA30" s="46">
        <v>0.10697560614768301</v>
      </c>
      <c r="BB30" s="46">
        <v>0.107498649702935</v>
      </c>
      <c r="BC30" s="46">
        <v>0.12166176558842901</v>
      </c>
      <c r="BD30" s="46">
        <v>6.7694892876432794E-2</v>
      </c>
      <c r="BE30" s="45">
        <v>0.720938606493429</v>
      </c>
    </row>
    <row r="31" spans="1:66" s="43" customFormat="1" ht="19.75" customHeight="1" x14ac:dyDescent="0.25">
      <c r="B31" s="901" t="s">
        <v>466</v>
      </c>
      <c r="C31" s="902">
        <f t="shared" si="2"/>
        <v>0.15863444496446699</v>
      </c>
      <c r="D31" s="902">
        <f t="shared" si="2"/>
        <v>0.16013013799637599</v>
      </c>
      <c r="E31" s="902">
        <f t="shared" si="2"/>
        <v>0.15337649405652101</v>
      </c>
      <c r="F31" s="902">
        <f t="shared" si="2"/>
        <v>0.14115358548160301</v>
      </c>
      <c r="G31" s="902">
        <f t="shared" si="2"/>
        <v>0.13498347459406301</v>
      </c>
      <c r="H31" s="902"/>
      <c r="I31" s="901" t="s">
        <v>467</v>
      </c>
      <c r="J31" s="902">
        <f t="shared" si="3"/>
        <v>0.15863444496446699</v>
      </c>
      <c r="K31" s="902">
        <f t="shared" si="3"/>
        <v>0.16013013799637599</v>
      </c>
      <c r="L31" s="902">
        <f t="shared" si="3"/>
        <v>0.15337649405652101</v>
      </c>
      <c r="M31" s="902">
        <f t="shared" si="3"/>
        <v>0.14115358548160301</v>
      </c>
      <c r="N31" s="902">
        <f t="shared" si="3"/>
        <v>0.13498347459406301</v>
      </c>
      <c r="O31" s="401"/>
      <c r="P31" s="966" t="s">
        <v>468</v>
      </c>
      <c r="Q31" s="966" t="s">
        <v>468</v>
      </c>
      <c r="R31" s="46">
        <v>2.1726537671002601</v>
      </c>
      <c r="S31" s="46">
        <v>0.18657152797878501</v>
      </c>
      <c r="T31" s="46">
        <v>0.120805521201543</v>
      </c>
      <c r="U31" s="46">
        <v>0.146022828607098</v>
      </c>
      <c r="V31" s="46">
        <v>8.5872646071810096E-2</v>
      </c>
      <c r="W31" s="46">
        <v>5.5602748597525599E-2</v>
      </c>
      <c r="X31" s="46">
        <v>6.7209433375106195E-2</v>
      </c>
      <c r="Y31" s="46">
        <v>0.74641075889215003</v>
      </c>
      <c r="Z31" s="46">
        <v>2.2078482500275398</v>
      </c>
      <c r="AA31" s="46">
        <v>0.19565536743912701</v>
      </c>
      <c r="AB31" s="46">
        <v>0.18368283815050099</v>
      </c>
      <c r="AC31" s="46">
        <v>0.146002423886298</v>
      </c>
      <c r="AD31" s="46">
        <v>8.8618122842766295E-2</v>
      </c>
      <c r="AE31" s="46">
        <v>8.3195408990726499E-2</v>
      </c>
      <c r="AF31" s="46">
        <v>6.6128831039214894E-2</v>
      </c>
      <c r="AG31" s="46">
        <v>0.74915789911423503</v>
      </c>
      <c r="AH31" s="46">
        <v>2.1612514466007502</v>
      </c>
      <c r="AI31" s="46">
        <v>0.19698628295648801</v>
      </c>
      <c r="AJ31" s="46">
        <v>0.234696874421705</v>
      </c>
      <c r="AK31" s="46">
        <v>0.13868953853320901</v>
      </c>
      <c r="AL31" s="46">
        <v>9.1144546492408898E-2</v>
      </c>
      <c r="AM31" s="46">
        <v>0.10859304445618299</v>
      </c>
      <c r="AN31" s="46">
        <v>6.4170940753488906E-2</v>
      </c>
      <c r="AO31" s="46">
        <v>0.75380407926798099</v>
      </c>
      <c r="AP31" s="46">
        <v>2.1286526459539998</v>
      </c>
      <c r="AQ31" s="46">
        <v>0.184065564960365</v>
      </c>
      <c r="AR31" s="46">
        <v>0.28219951080264799</v>
      </c>
      <c r="AS31" s="46">
        <v>0.128612155578746</v>
      </c>
      <c r="AT31" s="46">
        <v>8.6470455999585E-2</v>
      </c>
      <c r="AU31" s="46">
        <v>0.13257189299486399</v>
      </c>
      <c r="AV31" s="46">
        <v>6.0419512701239901E-2</v>
      </c>
      <c r="AW31" s="46">
        <v>0.75918656729322698</v>
      </c>
      <c r="AX31" s="46">
        <v>1.85576408949087</v>
      </c>
      <c r="AY31" s="46">
        <v>0.17529526953352001</v>
      </c>
      <c r="AZ31" s="46">
        <v>0.26998124705430598</v>
      </c>
      <c r="BA31" s="46">
        <v>0.15851011181384</v>
      </c>
      <c r="BB31" s="46">
        <v>9.4459888800635397E-2</v>
      </c>
      <c r="BC31" s="46">
        <v>0.14548252581413801</v>
      </c>
      <c r="BD31" s="46">
        <v>8.5415011914217603E-2</v>
      </c>
      <c r="BE31" s="45">
        <v>0.75962073073868197</v>
      </c>
    </row>
    <row r="32" spans="1:66" s="43" customFormat="1" ht="19.75" customHeight="1" x14ac:dyDescent="0.25">
      <c r="B32" s="901" t="s">
        <v>469</v>
      </c>
      <c r="C32" s="902">
        <f t="shared" si="2"/>
        <v>0.14345690418610599</v>
      </c>
      <c r="D32" s="902">
        <f t="shared" si="2"/>
        <v>0.17353988683125501</v>
      </c>
      <c r="E32" s="902">
        <f t="shared" si="2"/>
        <v>0.19963862277643801</v>
      </c>
      <c r="F32" s="902">
        <f t="shared" si="2"/>
        <v>0.239209630187385</v>
      </c>
      <c r="G32" s="902">
        <f t="shared" si="2"/>
        <v>0.20777923737201101</v>
      </c>
      <c r="H32" s="902"/>
      <c r="I32" s="901" t="s">
        <v>469</v>
      </c>
      <c r="J32" s="902">
        <f t="shared" si="3"/>
        <v>0.14345690418610599</v>
      </c>
      <c r="K32" s="902">
        <f t="shared" si="3"/>
        <v>0.17353988683125501</v>
      </c>
      <c r="L32" s="902">
        <f t="shared" si="3"/>
        <v>0.19963862277643801</v>
      </c>
      <c r="M32" s="902">
        <f t="shared" si="3"/>
        <v>0.239209630187385</v>
      </c>
      <c r="N32" s="902">
        <f t="shared" si="3"/>
        <v>0.20777923737201101</v>
      </c>
      <c r="O32" s="401"/>
      <c r="P32" s="966" t="s">
        <v>470</v>
      </c>
      <c r="Q32" s="966" t="s">
        <v>470</v>
      </c>
      <c r="R32" s="46">
        <v>2.1043334707089598</v>
      </c>
      <c r="S32" s="46">
        <v>0.17360826756346001</v>
      </c>
      <c r="T32" s="46">
        <v>0.28168644152704397</v>
      </c>
      <c r="U32" s="46">
        <v>0.16048306642473201</v>
      </c>
      <c r="V32" s="46">
        <v>8.2500359367933193E-2</v>
      </c>
      <c r="W32" s="46">
        <v>0.133860172566728</v>
      </c>
      <c r="X32" s="46">
        <v>7.6263134459703494E-2</v>
      </c>
      <c r="Y32" s="46">
        <v>0.75783860347868204</v>
      </c>
      <c r="Z32" s="46">
        <v>2.0830209055236701</v>
      </c>
      <c r="AA32" s="46">
        <v>0.183218855357942</v>
      </c>
      <c r="AB32" s="46">
        <v>0.31661646306762098</v>
      </c>
      <c r="AC32" s="46">
        <v>0.15517319596222201</v>
      </c>
      <c r="AD32" s="46">
        <v>8.7958241260128106E-2</v>
      </c>
      <c r="AE32" s="46">
        <v>0.15199869681001801</v>
      </c>
      <c r="AF32" s="46">
        <v>7.4494305626381097E-2</v>
      </c>
      <c r="AG32" s="46">
        <v>0.75668947249135898</v>
      </c>
      <c r="AH32" s="46">
        <v>1.9934488495706899</v>
      </c>
      <c r="AI32" s="46">
        <v>0.17998167917337499</v>
      </c>
      <c r="AJ32" s="46">
        <v>0.33620595349515597</v>
      </c>
      <c r="AK32" s="46">
        <v>0.15269565512056801</v>
      </c>
      <c r="AL32" s="46">
        <v>9.02865800705826E-2</v>
      </c>
      <c r="AM32" s="46">
        <v>0.168655420262006</v>
      </c>
      <c r="AN32" s="46">
        <v>7.6598732469836103E-2</v>
      </c>
      <c r="AO32" s="46">
        <v>0.76182997357772397</v>
      </c>
      <c r="AP32" s="46">
        <v>1.96241540348709</v>
      </c>
      <c r="AQ32" s="46">
        <v>0.169862280269095</v>
      </c>
      <c r="AR32" s="46">
        <v>0.38348096658678399</v>
      </c>
      <c r="AS32" s="46">
        <v>0.145468413940295</v>
      </c>
      <c r="AT32" s="46">
        <v>8.6557759364944101E-2</v>
      </c>
      <c r="AU32" s="46">
        <v>0.19541273774419099</v>
      </c>
      <c r="AV32" s="46">
        <v>7.41272279466451E-2</v>
      </c>
      <c r="AW32" s="46">
        <v>0.770098704249777</v>
      </c>
      <c r="AX32" s="46">
        <v>1.7394526521931599</v>
      </c>
      <c r="AY32" s="46">
        <v>0.15533305027225999</v>
      </c>
      <c r="AZ32" s="46">
        <v>0.341331050149279</v>
      </c>
      <c r="BA32" s="46">
        <v>0.183558825509791</v>
      </c>
      <c r="BB32" s="46">
        <v>8.9299958855684203E-2</v>
      </c>
      <c r="BC32" s="46">
        <v>0.196228997506151</v>
      </c>
      <c r="BD32" s="46">
        <v>0.105526773194058</v>
      </c>
      <c r="BE32" s="45">
        <v>0.77152729379560503</v>
      </c>
    </row>
    <row r="33" spans="1:66" s="43" customFormat="1" ht="19.75" customHeight="1" x14ac:dyDescent="0.25">
      <c r="B33" s="901" t="s">
        <v>471</v>
      </c>
      <c r="C33" s="902">
        <f t="shared" si="2"/>
        <v>0.16077486090076801</v>
      </c>
      <c r="D33" s="902">
        <f t="shared" si="2"/>
        <v>0.153288398486504</v>
      </c>
      <c r="E33" s="902">
        <f t="shared" si="2"/>
        <v>0.146617485508763</v>
      </c>
      <c r="F33" s="902">
        <f t="shared" si="2"/>
        <v>0.140608980121152</v>
      </c>
      <c r="G33" s="902">
        <f t="shared" si="2"/>
        <v>0.179886491555348</v>
      </c>
      <c r="H33" s="902"/>
      <c r="I33" s="901" t="s">
        <v>471</v>
      </c>
      <c r="J33" s="902">
        <f t="shared" si="3"/>
        <v>0.16077486090076801</v>
      </c>
      <c r="K33" s="902">
        <f t="shared" si="3"/>
        <v>0.153288398486504</v>
      </c>
      <c r="L33" s="902">
        <f t="shared" si="3"/>
        <v>0.146617485508763</v>
      </c>
      <c r="M33" s="902">
        <f t="shared" si="3"/>
        <v>0.140608980121152</v>
      </c>
      <c r="N33" s="902">
        <f t="shared" si="3"/>
        <v>0.179886491555348</v>
      </c>
      <c r="O33" s="401"/>
      <c r="P33" s="966" t="s">
        <v>472</v>
      </c>
      <c r="Q33" s="966" t="s">
        <v>472</v>
      </c>
      <c r="R33" s="46">
        <v>2.05003280698581</v>
      </c>
      <c r="S33" s="46">
        <v>0.159880215018564</v>
      </c>
      <c r="T33" s="46">
        <v>0.11313743901633599</v>
      </c>
      <c r="U33" s="46">
        <v>0.16070577374235101</v>
      </c>
      <c r="V33" s="46">
        <v>7.7989100698168098E-2</v>
      </c>
      <c r="W33" s="46">
        <v>5.5188111444266899E-2</v>
      </c>
      <c r="X33" s="46">
        <v>7.8391805826092703E-2</v>
      </c>
      <c r="Y33" s="46">
        <v>0.74575299293077402</v>
      </c>
      <c r="Z33" s="46">
        <v>2.0336983253045902</v>
      </c>
      <c r="AA33" s="46">
        <v>0.15662109422279799</v>
      </c>
      <c r="AB33" s="46">
        <v>0.16106806100592899</v>
      </c>
      <c r="AC33" s="46">
        <v>0.14880303971697201</v>
      </c>
      <c r="AD33" s="46">
        <v>7.7012943500035305E-2</v>
      </c>
      <c r="AE33" s="46">
        <v>7.9199583832968906E-2</v>
      </c>
      <c r="AF33" s="46">
        <v>7.3168688721168093E-2</v>
      </c>
      <c r="AG33" s="46">
        <v>0.75702722719898397</v>
      </c>
      <c r="AH33" s="46">
        <v>1.9592706655429799</v>
      </c>
      <c r="AI33" s="46">
        <v>0.14410706477298801</v>
      </c>
      <c r="AJ33" s="46">
        <v>0.238892437086869</v>
      </c>
      <c r="AK33" s="46">
        <v>0.14405335694090901</v>
      </c>
      <c r="AL33" s="46">
        <v>7.3551381801070001E-2</v>
      </c>
      <c r="AM33" s="46">
        <v>0.121929267501519</v>
      </c>
      <c r="AN33" s="46">
        <v>7.3523969645606493E-2</v>
      </c>
      <c r="AO33" s="46">
        <v>0.77177553099629503</v>
      </c>
      <c r="AP33" s="46">
        <v>1.8981072803233601</v>
      </c>
      <c r="AQ33" s="46">
        <v>0.12773892190744399</v>
      </c>
      <c r="AR33" s="46">
        <v>0.28950105250367197</v>
      </c>
      <c r="AS33" s="46">
        <v>0.14119452912522501</v>
      </c>
      <c r="AT33" s="46">
        <v>6.7298051712694706E-2</v>
      </c>
      <c r="AU33" s="46">
        <v>0.152520911491553</v>
      </c>
      <c r="AV33" s="46">
        <v>7.4387012045583997E-2</v>
      </c>
      <c r="AW33" s="46">
        <v>0.78140489448934503</v>
      </c>
      <c r="AX33" s="46">
        <v>1.6742999353936301</v>
      </c>
      <c r="AY33" s="46">
        <v>0.122666369445205</v>
      </c>
      <c r="AZ33" s="46">
        <v>0.26764221037742297</v>
      </c>
      <c r="BA33" s="46">
        <v>0.184745287101821</v>
      </c>
      <c r="BB33" s="46">
        <v>7.3264274131603593E-2</v>
      </c>
      <c r="BC33" s="46">
        <v>0.15985320474524201</v>
      </c>
      <c r="BD33" s="46">
        <v>0.110341811043783</v>
      </c>
      <c r="BE33" s="45">
        <v>0.78326896816591296</v>
      </c>
    </row>
    <row r="34" spans="1:66" s="43" customFormat="1" ht="19.75" customHeight="1" x14ac:dyDescent="0.35">
      <c r="B34" s="903"/>
      <c r="C34" s="903"/>
      <c r="D34" s="903"/>
      <c r="E34" s="903"/>
      <c r="F34" s="903"/>
      <c r="G34" s="903"/>
      <c r="H34" s="903"/>
      <c r="I34" s="903"/>
      <c r="J34" s="903"/>
      <c r="K34" s="903"/>
      <c r="L34" s="903"/>
      <c r="M34" s="903"/>
      <c r="N34" s="903"/>
      <c r="P34" s="966" t="s">
        <v>473</v>
      </c>
      <c r="Q34" s="966" t="s">
        <v>473</v>
      </c>
      <c r="R34" s="46">
        <v>1.8686415361872</v>
      </c>
      <c r="S34" s="46">
        <v>0.124309738780903</v>
      </c>
      <c r="T34" s="46">
        <v>0.28403964605848397</v>
      </c>
      <c r="U34" s="46">
        <v>0.13616137176031401</v>
      </c>
      <c r="V34" s="46">
        <v>6.6524122670710895E-2</v>
      </c>
      <c r="W34" s="46">
        <v>0.152003281826884</v>
      </c>
      <c r="X34" s="46">
        <v>7.2866501746578299E-2</v>
      </c>
      <c r="Y34" s="46">
        <v>0.79819996767897805</v>
      </c>
      <c r="Z34" s="46">
        <v>1.83780492989959</v>
      </c>
      <c r="AA34" s="46">
        <v>0.13016011404078101</v>
      </c>
      <c r="AB34" s="46">
        <v>0.30767369049104198</v>
      </c>
      <c r="AC34" s="46">
        <v>0.13292142595829401</v>
      </c>
      <c r="AD34" s="46">
        <v>7.0823683146770094E-2</v>
      </c>
      <c r="AE34" s="46">
        <v>0.16741368220611499</v>
      </c>
      <c r="AF34" s="46">
        <v>7.2326188593670196E-2</v>
      </c>
      <c r="AG34" s="46">
        <v>0.79864901625299001</v>
      </c>
      <c r="AH34" s="46">
        <v>1.7868094295693999</v>
      </c>
      <c r="AI34" s="46">
        <v>0.122201482700075</v>
      </c>
      <c r="AJ34" s="46">
        <v>0.32247730662738999</v>
      </c>
      <c r="AK34" s="46">
        <v>0.12819133791008899</v>
      </c>
      <c r="AL34" s="46">
        <v>6.8390887510328305E-2</v>
      </c>
      <c r="AM34" s="46">
        <v>0.18047660891576101</v>
      </c>
      <c r="AN34" s="46">
        <v>7.1743150550185597E-2</v>
      </c>
      <c r="AO34" s="46">
        <v>0.80464542867260302</v>
      </c>
      <c r="AP34" s="46">
        <v>1.77413281379733</v>
      </c>
      <c r="AQ34" s="46">
        <v>0.11022520763119199</v>
      </c>
      <c r="AR34" s="46">
        <v>0.360879500235054</v>
      </c>
      <c r="AS34" s="46">
        <v>0.126690694427228</v>
      </c>
      <c r="AT34" s="46">
        <v>6.2129062026234298E-2</v>
      </c>
      <c r="AU34" s="46">
        <v>0.20341177246061601</v>
      </c>
      <c r="AV34" s="46">
        <v>7.1409926834091406E-2</v>
      </c>
      <c r="AW34" s="46">
        <v>0.81712214092676805</v>
      </c>
      <c r="AX34" s="46">
        <v>1.58339760899215</v>
      </c>
      <c r="AY34" s="46">
        <v>0.10642462623296101</v>
      </c>
      <c r="AZ34" s="46">
        <v>0.29449683707765301</v>
      </c>
      <c r="BA34" s="46">
        <v>0.15395361793801801</v>
      </c>
      <c r="BB34" s="46">
        <v>6.7212824895385201E-2</v>
      </c>
      <c r="BC34" s="46">
        <v>0.18599045205398701</v>
      </c>
      <c r="BD34" s="46">
        <v>9.7229916897506902E-2</v>
      </c>
      <c r="BE34" s="45">
        <v>0.82058996876289303</v>
      </c>
    </row>
    <row r="35" spans="1:66" s="43" customFormat="1" ht="19.75" customHeight="1" x14ac:dyDescent="0.35">
      <c r="B35" s="893" t="s">
        <v>474</v>
      </c>
      <c r="C35" s="903"/>
      <c r="D35" s="903"/>
      <c r="E35" s="903"/>
      <c r="F35" s="903"/>
      <c r="G35" s="903"/>
      <c r="H35" s="903"/>
      <c r="I35" s="893" t="s">
        <v>475</v>
      </c>
      <c r="J35" s="903"/>
      <c r="K35" s="903"/>
      <c r="L35" s="903"/>
      <c r="M35" s="903"/>
      <c r="N35" s="903"/>
      <c r="P35" s="966" t="s">
        <v>476</v>
      </c>
      <c r="Q35" s="966" t="s">
        <v>476</v>
      </c>
      <c r="R35" s="46">
        <v>2.3973406008007001</v>
      </c>
      <c r="S35" s="46">
        <v>0.160924978794829</v>
      </c>
      <c r="T35" s="46">
        <v>6.4313058569276896E-2</v>
      </c>
      <c r="U35" s="46">
        <v>0.20649486373051701</v>
      </c>
      <c r="V35" s="46">
        <v>6.7126456182772201E-2</v>
      </c>
      <c r="W35" s="46">
        <v>2.6826834095996399E-2</v>
      </c>
      <c r="X35" s="46">
        <v>8.6134971251706299E-2</v>
      </c>
      <c r="Y35" s="46">
        <v>0.76814812706755597</v>
      </c>
      <c r="Z35" s="46">
        <v>2.3347370081186898</v>
      </c>
      <c r="AA35" s="46">
        <v>0.163688500666061</v>
      </c>
      <c r="AB35" s="46">
        <v>7.8750924336191602E-2</v>
      </c>
      <c r="AC35" s="46">
        <v>0.198952417030025</v>
      </c>
      <c r="AD35" s="46">
        <v>7.0110038131429506E-2</v>
      </c>
      <c r="AE35" s="46">
        <v>3.3730104959294002E-2</v>
      </c>
      <c r="AF35" s="46">
        <v>8.5214058944625595E-2</v>
      </c>
      <c r="AG35" s="46">
        <v>0.76953319863373204</v>
      </c>
      <c r="AH35" s="46">
        <v>2.2085668843795001</v>
      </c>
      <c r="AI35" s="46">
        <v>0.15473303305425001</v>
      </c>
      <c r="AJ35" s="46">
        <v>9.9161116586770195E-2</v>
      </c>
      <c r="AK35" s="46">
        <v>0.18706701390662001</v>
      </c>
      <c r="AL35" s="46">
        <v>7.0060379039742104E-2</v>
      </c>
      <c r="AM35" s="46">
        <v>4.4898398725483901E-2</v>
      </c>
      <c r="AN35" s="46">
        <v>8.4700633351738802E-2</v>
      </c>
      <c r="AO35" s="46">
        <v>0.77474680183238098</v>
      </c>
      <c r="AP35" s="46">
        <v>2.1872212501516799</v>
      </c>
      <c r="AQ35" s="46">
        <v>0.14099242587743399</v>
      </c>
      <c r="AR35" s="46">
        <v>0.137769000840128</v>
      </c>
      <c r="AS35" s="46">
        <v>0.17847632033064201</v>
      </c>
      <c r="AT35" s="46">
        <v>6.4461894683794096E-2</v>
      </c>
      <c r="AU35" s="46">
        <v>6.2988141154249694E-2</v>
      </c>
      <c r="AV35" s="46">
        <v>8.1599573119667299E-2</v>
      </c>
      <c r="AW35" s="46">
        <v>0.78629620963720503</v>
      </c>
      <c r="AX35" s="46">
        <v>1.9322802529399401</v>
      </c>
      <c r="AY35" s="46">
        <v>0.13303201325299399</v>
      </c>
      <c r="AZ35" s="46">
        <v>0.131934727936866</v>
      </c>
      <c r="BA35" s="46">
        <v>0.22018090269882401</v>
      </c>
      <c r="BB35" s="46">
        <v>6.8847162853621802E-2</v>
      </c>
      <c r="BC35" s="46">
        <v>6.8279292165889793E-2</v>
      </c>
      <c r="BD35" s="46">
        <v>0.113948741319393</v>
      </c>
      <c r="BE35" s="45">
        <v>0.79470520233972297</v>
      </c>
    </row>
    <row r="36" spans="1:66" s="43" customFormat="1" ht="19.75" customHeight="1" thickBot="1" x14ac:dyDescent="0.3">
      <c r="B36" s="900"/>
      <c r="C36" s="897">
        <v>2016</v>
      </c>
      <c r="D36" s="898">
        <v>2017</v>
      </c>
      <c r="E36" s="898">
        <v>2018</v>
      </c>
      <c r="F36" s="898">
        <v>2019</v>
      </c>
      <c r="G36" s="898">
        <v>2020</v>
      </c>
      <c r="H36" s="899"/>
      <c r="I36" s="900"/>
      <c r="J36" s="898">
        <v>2016</v>
      </c>
      <c r="K36" s="898">
        <v>2017</v>
      </c>
      <c r="L36" s="898">
        <v>2018</v>
      </c>
      <c r="M36" s="898">
        <v>2019</v>
      </c>
      <c r="N36" s="898">
        <v>2020</v>
      </c>
      <c r="O36" s="400"/>
      <c r="P36" s="966" t="s">
        <v>477</v>
      </c>
      <c r="Q36" s="966" t="s">
        <v>477</v>
      </c>
      <c r="R36" s="46">
        <v>1.8782349336334601</v>
      </c>
      <c r="S36" s="46">
        <v>0.18558694364234199</v>
      </c>
      <c r="T36" s="46">
        <v>0.15943586322331399</v>
      </c>
      <c r="U36" s="46">
        <v>0.109739473786958</v>
      </c>
      <c r="V36" s="46">
        <v>9.88092279187473E-2</v>
      </c>
      <c r="W36" s="46">
        <v>8.4886006733398106E-2</v>
      </c>
      <c r="X36" s="46">
        <v>5.8426915516189497E-2</v>
      </c>
      <c r="Y36" s="46">
        <v>0.76885464446302298</v>
      </c>
      <c r="Z36" s="46">
        <v>1.85125293178934</v>
      </c>
      <c r="AA36" s="46">
        <v>0.188970388342699</v>
      </c>
      <c r="AB36" s="46">
        <v>0.20517101058613699</v>
      </c>
      <c r="AC36" s="46">
        <v>0.10419790966025901</v>
      </c>
      <c r="AD36" s="46">
        <v>0.102077023132679</v>
      </c>
      <c r="AE36" s="46">
        <v>0.110828189418627</v>
      </c>
      <c r="AF36" s="46">
        <v>5.6285074757205698E-2</v>
      </c>
      <c r="AG36" s="46">
        <v>0.76911444999563405</v>
      </c>
      <c r="AH36" s="46">
        <v>1.7712013758226399</v>
      </c>
      <c r="AI36" s="46">
        <v>0.19081876771924999</v>
      </c>
      <c r="AJ36" s="46">
        <v>0.18558280902798499</v>
      </c>
      <c r="AK36" s="46">
        <v>0.105664200515933</v>
      </c>
      <c r="AL36" s="46">
        <v>0.107734089598154</v>
      </c>
      <c r="AM36" s="46">
        <v>0.104777927321669</v>
      </c>
      <c r="AN36" s="46">
        <v>5.9656796769852E-2</v>
      </c>
      <c r="AO36" s="46">
        <v>0.77009709671217097</v>
      </c>
      <c r="AP36" s="46">
        <v>1.7679451203154499</v>
      </c>
      <c r="AQ36" s="46">
        <v>0.18157817416890601</v>
      </c>
      <c r="AR36" s="46">
        <v>0.23169719086530899</v>
      </c>
      <c r="AS36" s="46">
        <v>0.106190997313076</v>
      </c>
      <c r="AT36" s="46">
        <v>0.102705775242903</v>
      </c>
      <c r="AU36" s="46">
        <v>0.13105451532566101</v>
      </c>
      <c r="AV36" s="46">
        <v>6.00646457250485E-2</v>
      </c>
      <c r="AW36" s="46">
        <v>0.77929891663013695</v>
      </c>
      <c r="AX36" s="46">
        <v>1.57861266970699</v>
      </c>
      <c r="AY36" s="46">
        <v>0.173313250693406</v>
      </c>
      <c r="AZ36" s="46">
        <v>0.17057130273864399</v>
      </c>
      <c r="BA36" s="46">
        <v>0.13820439535960199</v>
      </c>
      <c r="BB36" s="46">
        <v>0.10978833124757301</v>
      </c>
      <c r="BC36" s="46">
        <v>0.108051396021232</v>
      </c>
      <c r="BD36" s="46">
        <v>8.75480084581194E-2</v>
      </c>
      <c r="BE36" s="45">
        <v>0.778848228541837</v>
      </c>
    </row>
    <row r="37" spans="1:66" s="43" customFormat="1" ht="19.75" customHeight="1" x14ac:dyDescent="0.25">
      <c r="B37" s="901" t="s">
        <v>478</v>
      </c>
      <c r="C37" s="904">
        <f>VLOOKUP($B$28,abxpop,AB45,0)</f>
        <v>0.28974355653412798</v>
      </c>
      <c r="D37" s="904">
        <f>VLOOKUP($B$28,abxpop,AC45,0)</f>
        <v>0.28266350833210402</v>
      </c>
      <c r="E37" s="904">
        <f>VLOOKUP($B$28,abxpop,AD45,0)</f>
        <v>0.27299203766021202</v>
      </c>
      <c r="F37" s="904">
        <f>VLOOKUP($B$28,abxpop,AE45,0)</f>
        <v>0.26778027931836101</v>
      </c>
      <c r="G37" s="904">
        <f>VLOOKUP($B$28,abxpop,AF45,0)</f>
        <v>0.223426454445664</v>
      </c>
      <c r="H37" s="904"/>
      <c r="I37" s="901" t="s">
        <v>478</v>
      </c>
      <c r="J37" s="904">
        <f>VLOOKUP($I$28,abxpop,AB45,0)</f>
        <v>0.28974355653412798</v>
      </c>
      <c r="K37" s="904">
        <f>VLOOKUP($I$28,abxpop,AC45,0)</f>
        <v>0.28266350833210402</v>
      </c>
      <c r="L37" s="904">
        <f>VLOOKUP($I$28,abxpop,AD45,0)</f>
        <v>0.27299203766021202</v>
      </c>
      <c r="M37" s="904">
        <f>VLOOKUP($I$28,abxpop,AE45,0)</f>
        <v>0.26778027931836101</v>
      </c>
      <c r="N37" s="904">
        <f>VLOOKUP($I$28,abxpop,AF45,0)</f>
        <v>0.223426454445664</v>
      </c>
      <c r="O37" s="402"/>
      <c r="P37" s="966" t="s">
        <v>479</v>
      </c>
      <c r="Q37" s="966" t="s">
        <v>479</v>
      </c>
      <c r="R37" s="46">
        <v>2.4476918854843799</v>
      </c>
      <c r="S37" s="46">
        <v>0.17465795699217401</v>
      </c>
      <c r="T37" s="46">
        <v>0.16300465957097399</v>
      </c>
      <c r="U37" s="46">
        <v>0.183514463032286</v>
      </c>
      <c r="V37" s="46">
        <v>7.1356185812419204E-2</v>
      </c>
      <c r="W37" s="46">
        <v>6.6595252669523194E-2</v>
      </c>
      <c r="X37" s="46">
        <v>7.49744950010202E-2</v>
      </c>
      <c r="Y37" s="46">
        <v>0.73558627490988204</v>
      </c>
      <c r="Z37" s="46">
        <v>2.3871371542741802</v>
      </c>
      <c r="AA37" s="46">
        <v>0.17570746837917101</v>
      </c>
      <c r="AB37" s="46">
        <v>0.21127524249383201</v>
      </c>
      <c r="AC37" s="46">
        <v>0.17485407492253399</v>
      </c>
      <c r="AD37" s="46">
        <v>7.3605937582834596E-2</v>
      </c>
      <c r="AE37" s="46">
        <v>8.8505699019238507E-2</v>
      </c>
      <c r="AF37" s="46">
        <v>7.3248440965973299E-2</v>
      </c>
      <c r="AG37" s="46">
        <v>0.73936055190502104</v>
      </c>
      <c r="AH37" s="46">
        <v>2.3085932304827801</v>
      </c>
      <c r="AI37" s="46">
        <v>0.16585067828168601</v>
      </c>
      <c r="AJ37" s="46">
        <v>0.29033947333422</v>
      </c>
      <c r="AK37" s="46">
        <v>0.16881816065966199</v>
      </c>
      <c r="AL37" s="46">
        <v>7.1840580701609105E-2</v>
      </c>
      <c r="AM37" s="46">
        <v>0.12576467326533</v>
      </c>
      <c r="AN37" s="46">
        <v>7.3125987909250997E-2</v>
      </c>
      <c r="AO37" s="46">
        <v>0.75069581216492098</v>
      </c>
      <c r="AP37" s="46">
        <v>2.2634301005614801</v>
      </c>
      <c r="AQ37" s="46">
        <v>0.1521771074139</v>
      </c>
      <c r="AR37" s="46">
        <v>0.35786558827120801</v>
      </c>
      <c r="AS37" s="46">
        <v>0.15599343525384601</v>
      </c>
      <c r="AT37" s="46">
        <v>6.7232960883638407E-2</v>
      </c>
      <c r="AU37" s="46">
        <v>0.158107638571402</v>
      </c>
      <c r="AV37" s="46">
        <v>6.8919042481209905E-2</v>
      </c>
      <c r="AW37" s="46">
        <v>0.76058738547629101</v>
      </c>
      <c r="AX37" s="46">
        <v>1.99097431142555</v>
      </c>
      <c r="AY37" s="46">
        <v>0.14407041582424401</v>
      </c>
      <c r="AZ37" s="46">
        <v>0.29725022593939399</v>
      </c>
      <c r="BA37" s="46">
        <v>0.20731611075834699</v>
      </c>
      <c r="BB37" s="46">
        <v>7.2361765291229896E-2</v>
      </c>
      <c r="BC37" s="46">
        <v>0.14929887554730001</v>
      </c>
      <c r="BD37" s="46">
        <v>0.10412796868780699</v>
      </c>
      <c r="BE37" s="45">
        <v>0.77132189531643902</v>
      </c>
    </row>
    <row r="38" spans="1:66" s="43" customFormat="1" ht="19.75" customHeight="1" x14ac:dyDescent="0.25">
      <c r="B38" s="901" t="s">
        <v>480</v>
      </c>
      <c r="C38" s="904">
        <f t="shared" ref="C38:G41" si="4">VLOOKUP($B$28,TableA,R55,FALSE)</f>
        <v>7.4827137004401204E-2</v>
      </c>
      <c r="D38" s="904">
        <f t="shared" si="4"/>
        <v>7.7153553495581603E-2</v>
      </c>
      <c r="E38" s="904">
        <f t="shared" si="4"/>
        <v>7.7288438519060101E-2</v>
      </c>
      <c r="F38" s="904">
        <f t="shared" si="4"/>
        <v>7.2223670530227796E-2</v>
      </c>
      <c r="G38" s="904">
        <f t="shared" si="4"/>
        <v>7.8007749297822795E-2</v>
      </c>
      <c r="H38" s="904"/>
      <c r="I38" s="901" t="s">
        <v>480</v>
      </c>
      <c r="J38" s="904">
        <f t="shared" ref="J38:N41" si="5">VLOOKUP($I$28,TableA,R55,FALSE)</f>
        <v>7.4827137004401204E-2</v>
      </c>
      <c r="K38" s="904">
        <f t="shared" si="5"/>
        <v>7.7153553495581603E-2</v>
      </c>
      <c r="L38" s="904">
        <f t="shared" si="5"/>
        <v>7.7288438519060101E-2</v>
      </c>
      <c r="M38" s="904">
        <f t="shared" si="5"/>
        <v>7.2223670530227796E-2</v>
      </c>
      <c r="N38" s="904">
        <f t="shared" si="5"/>
        <v>7.8007749297822795E-2</v>
      </c>
      <c r="O38" s="402"/>
      <c r="P38" s="966" t="s">
        <v>481</v>
      </c>
      <c r="Q38" s="966" t="s">
        <v>481</v>
      </c>
      <c r="R38" s="46">
        <v>1.79857488822653</v>
      </c>
      <c r="S38" s="46">
        <v>0.15221063089915501</v>
      </c>
      <c r="T38" s="46">
        <v>8.7959513164431194E-2</v>
      </c>
      <c r="U38" s="46">
        <v>0.14612208147044201</v>
      </c>
      <c r="V38" s="46">
        <v>8.4628464400079401E-2</v>
      </c>
      <c r="W38" s="46">
        <v>4.8905115789291999E-2</v>
      </c>
      <c r="X38" s="46">
        <v>8.1243256773436204E-2</v>
      </c>
      <c r="Y38" s="46">
        <v>0.75253286378898099</v>
      </c>
      <c r="Z38" s="46">
        <v>1.7487981259775001</v>
      </c>
      <c r="AA38" s="46">
        <v>0.147377515888301</v>
      </c>
      <c r="AB38" s="46">
        <v>0.102578398071149</v>
      </c>
      <c r="AC38" s="46">
        <v>0.13657816859272001</v>
      </c>
      <c r="AD38" s="46">
        <v>8.4273601223082195E-2</v>
      </c>
      <c r="AE38" s="46">
        <v>5.8656511890880801E-2</v>
      </c>
      <c r="AF38" s="46">
        <v>7.8098304523501694E-2</v>
      </c>
      <c r="AG38" s="46">
        <v>0.75979751508597204</v>
      </c>
      <c r="AH38" s="46">
        <v>1.64672252602758</v>
      </c>
      <c r="AI38" s="46">
        <v>0.136966465310318</v>
      </c>
      <c r="AJ38" s="46">
        <v>0.10990092498597399</v>
      </c>
      <c r="AK38" s="46">
        <v>0.132956529580676</v>
      </c>
      <c r="AL38" s="46">
        <v>8.3175193844420403E-2</v>
      </c>
      <c r="AM38" s="46">
        <v>6.6739188447910297E-2</v>
      </c>
      <c r="AN38" s="46">
        <v>8.0740092808112604E-2</v>
      </c>
      <c r="AO38" s="46">
        <v>0.77726052986612504</v>
      </c>
      <c r="AP38" s="46">
        <v>1.60151020310825</v>
      </c>
      <c r="AQ38" s="46">
        <v>0.123097190269955</v>
      </c>
      <c r="AR38" s="46">
        <v>0.13356005900985499</v>
      </c>
      <c r="AS38" s="46">
        <v>0.12979572048745</v>
      </c>
      <c r="AT38" s="46">
        <v>7.68631945216737E-2</v>
      </c>
      <c r="AU38" s="46">
        <v>8.3396321016649497E-2</v>
      </c>
      <c r="AV38" s="46">
        <v>8.1045828016293203E-2</v>
      </c>
      <c r="AW38" s="46">
        <v>0.79658339726347605</v>
      </c>
      <c r="AX38" s="46">
        <v>1.43353917734378</v>
      </c>
      <c r="AY38" s="46">
        <v>0.118671859687122</v>
      </c>
      <c r="AZ38" s="46">
        <v>0.11224316433859299</v>
      </c>
      <c r="BA38" s="46">
        <v>0.183222308836441</v>
      </c>
      <c r="BB38" s="46">
        <v>8.2782432152994898E-2</v>
      </c>
      <c r="BC38" s="46">
        <v>7.8297939890676099E-2</v>
      </c>
      <c r="BD38" s="46">
        <v>0.127811162563367</v>
      </c>
      <c r="BE38" s="45">
        <v>0.79986465062943701</v>
      </c>
    </row>
    <row r="39" spans="1:66" s="43" customFormat="1" ht="19.75" customHeight="1" x14ac:dyDescent="0.25">
      <c r="B39" s="901" t="s">
        <v>482</v>
      </c>
      <c r="C39" s="904">
        <f t="shared" si="4"/>
        <v>6.7667960928444307E-2</v>
      </c>
      <c r="D39" s="904">
        <f t="shared" si="4"/>
        <v>8.3614609403230802E-2</v>
      </c>
      <c r="E39" s="904">
        <f t="shared" si="4"/>
        <v>0.100600535417119</v>
      </c>
      <c r="F39" s="904">
        <f t="shared" si="4"/>
        <v>0.122395739784895</v>
      </c>
      <c r="G39" s="904">
        <f t="shared" si="4"/>
        <v>0.120076851680936</v>
      </c>
      <c r="H39" s="904"/>
      <c r="I39" s="901" t="s">
        <v>482</v>
      </c>
      <c r="J39" s="904">
        <f t="shared" si="5"/>
        <v>6.7667960928444307E-2</v>
      </c>
      <c r="K39" s="904">
        <f t="shared" si="5"/>
        <v>8.3614609403230802E-2</v>
      </c>
      <c r="L39" s="904">
        <f t="shared" si="5"/>
        <v>0.100600535417119</v>
      </c>
      <c r="M39" s="904">
        <f t="shared" si="5"/>
        <v>0.122395739784895</v>
      </c>
      <c r="N39" s="904">
        <f t="shared" si="5"/>
        <v>0.120076851680936</v>
      </c>
      <c r="O39" s="402"/>
      <c r="P39" s="966" t="s">
        <v>483</v>
      </c>
      <c r="Q39" s="966" t="s">
        <v>483</v>
      </c>
      <c r="R39" s="46">
        <v>1.6049567968388501</v>
      </c>
      <c r="S39" s="46">
        <v>0.100411399132185</v>
      </c>
      <c r="T39" s="46">
        <v>5.6020307361418498E-2</v>
      </c>
      <c r="U39" s="46">
        <v>0.119043153143014</v>
      </c>
      <c r="V39" s="46">
        <v>6.2563303467082207E-2</v>
      </c>
      <c r="W39" s="46">
        <v>3.4904557849629897E-2</v>
      </c>
      <c r="X39" s="46">
        <v>7.4172185430463597E-2</v>
      </c>
      <c r="Y39" s="46">
        <v>0.78885858979353296</v>
      </c>
      <c r="Z39" s="46">
        <v>1.6611457036114601</v>
      </c>
      <c r="AA39" s="46">
        <v>0.114445828144458</v>
      </c>
      <c r="AB39" s="46">
        <v>6.7621419676214198E-2</v>
      </c>
      <c r="AC39" s="46">
        <v>0.124408468244085</v>
      </c>
      <c r="AD39" s="46">
        <v>6.8895719319289297E-2</v>
      </c>
      <c r="AE39" s="46">
        <v>4.0707699227828201E-2</v>
      </c>
      <c r="AF39" s="46">
        <v>7.4893170402578896E-2</v>
      </c>
      <c r="AG39" s="46">
        <v>0.77337131719019403</v>
      </c>
      <c r="AH39" s="46">
        <v>1.6465518837931401</v>
      </c>
      <c r="AI39" s="46">
        <v>0.119639230308605</v>
      </c>
      <c r="AJ39" s="46">
        <v>8.7661355540876701E-2</v>
      </c>
      <c r="AK39" s="46">
        <v>0.117416829745597</v>
      </c>
      <c r="AL39" s="46">
        <v>7.2660467906418696E-2</v>
      </c>
      <c r="AM39" s="46">
        <v>5.3239352129574098E-2</v>
      </c>
      <c r="AN39" s="46">
        <v>7.1310737852429501E-2</v>
      </c>
      <c r="AO39" s="46">
        <v>0.78681763647270497</v>
      </c>
      <c r="AP39" s="46">
        <v>1.6659797872929401</v>
      </c>
      <c r="AQ39" s="46">
        <v>0.105307834730672</v>
      </c>
      <c r="AR39" s="46">
        <v>9.4973888331867304E-2</v>
      </c>
      <c r="AS39" s="46">
        <v>0.114042479901089</v>
      </c>
      <c r="AT39" s="46">
        <v>6.3210751735341894E-2</v>
      </c>
      <c r="AU39" s="46">
        <v>5.7007827499630799E-2</v>
      </c>
      <c r="AV39" s="46">
        <v>6.8453699601240606E-2</v>
      </c>
      <c r="AW39" s="46">
        <v>0.80608477329788797</v>
      </c>
      <c r="AX39" s="46">
        <v>1.37843969555035</v>
      </c>
      <c r="AY39" s="46">
        <v>9.5384465261514395E-2</v>
      </c>
      <c r="AZ39" s="46">
        <v>8.2943013270882104E-2</v>
      </c>
      <c r="BA39" s="46">
        <v>0.120999219359875</v>
      </c>
      <c r="BB39" s="46">
        <v>6.9197416157862096E-2</v>
      </c>
      <c r="BC39" s="46">
        <v>6.0171666224227899E-2</v>
      </c>
      <c r="BD39" s="46">
        <v>8.7779842491814905E-2</v>
      </c>
      <c r="BE39" s="45">
        <v>0.79621272453765202</v>
      </c>
    </row>
    <row r="40" spans="1:66" s="43" customFormat="1" ht="19.75" customHeight="1" x14ac:dyDescent="0.25">
      <c r="B40" s="901" t="s">
        <v>484</v>
      </c>
      <c r="C40" s="904">
        <f t="shared" si="4"/>
        <v>7.5836761342595302E-2</v>
      </c>
      <c r="D40" s="904">
        <f t="shared" si="4"/>
        <v>7.3857081501723404E-2</v>
      </c>
      <c r="E40" s="904">
        <f t="shared" si="4"/>
        <v>7.3882484954880506E-2</v>
      </c>
      <c r="F40" s="904">
        <f t="shared" si="4"/>
        <v>7.1945013789146695E-2</v>
      </c>
      <c r="G40" s="904">
        <f t="shared" si="4"/>
        <v>0.10395746870137</v>
      </c>
      <c r="H40" s="904"/>
      <c r="I40" s="901" t="s">
        <v>484</v>
      </c>
      <c r="J40" s="904">
        <f t="shared" si="5"/>
        <v>7.5836761342595302E-2</v>
      </c>
      <c r="K40" s="904">
        <f t="shared" si="5"/>
        <v>7.3857081501723404E-2</v>
      </c>
      <c r="L40" s="904">
        <f t="shared" si="5"/>
        <v>7.3882484954880506E-2</v>
      </c>
      <c r="M40" s="904">
        <f t="shared" si="5"/>
        <v>7.1945013789146695E-2</v>
      </c>
      <c r="N40" s="904">
        <f t="shared" si="5"/>
        <v>0.10395746870137</v>
      </c>
      <c r="O40" s="402"/>
      <c r="P40" s="966" t="s">
        <v>485</v>
      </c>
      <c r="Q40" s="966" t="s">
        <v>485</v>
      </c>
      <c r="R40" s="46">
        <v>2.0557753909930301</v>
      </c>
      <c r="S40" s="46">
        <v>0.130134727718108</v>
      </c>
      <c r="T40" s="46">
        <v>0.38251366120218599</v>
      </c>
      <c r="U40" s="46">
        <v>0.14108724326361399</v>
      </c>
      <c r="V40" s="46">
        <v>6.3302016498625102E-2</v>
      </c>
      <c r="W40" s="46">
        <v>0.186067827681027</v>
      </c>
      <c r="X40" s="46">
        <v>6.8629697525206201E-2</v>
      </c>
      <c r="Y40" s="46">
        <v>0.77056599450045804</v>
      </c>
      <c r="Z40" s="46">
        <v>1.9229125614301701</v>
      </c>
      <c r="AA40" s="46">
        <v>0.12808337883716001</v>
      </c>
      <c r="AB40" s="46">
        <v>0.29165974217136298</v>
      </c>
      <c r="AC40" s="46">
        <v>0.142921583058332</v>
      </c>
      <c r="AD40" s="46">
        <v>6.6609049941354401E-2</v>
      </c>
      <c r="AE40" s="46">
        <v>0.15167602938453001</v>
      </c>
      <c r="AF40" s="46">
        <v>7.4325575652818096E-2</v>
      </c>
      <c r="AG40" s="46">
        <v>0.76980060497561598</v>
      </c>
      <c r="AH40" s="46">
        <v>1.91935743354764</v>
      </c>
      <c r="AI40" s="46">
        <v>0.14360025502451901</v>
      </c>
      <c r="AJ40" s="46">
        <v>0.29077562013263702</v>
      </c>
      <c r="AK40" s="46">
        <v>0.13966763393256201</v>
      </c>
      <c r="AL40" s="46">
        <v>7.4816838445299905E-2</v>
      </c>
      <c r="AM40" s="46">
        <v>0.151496336768906</v>
      </c>
      <c r="AN40" s="46">
        <v>7.2767912579162999E-2</v>
      </c>
      <c r="AO40" s="46">
        <v>0.767167515211722</v>
      </c>
      <c r="AP40" s="46">
        <v>1.8138133830595999</v>
      </c>
      <c r="AQ40" s="46">
        <v>0.13913791866886599</v>
      </c>
      <c r="AR40" s="46">
        <v>0.23835138301178599</v>
      </c>
      <c r="AS40" s="46">
        <v>0.14308255038370499</v>
      </c>
      <c r="AT40" s="46">
        <v>7.6710162119414796E-2</v>
      </c>
      <c r="AU40" s="46">
        <v>0.13140898906023499</v>
      </c>
      <c r="AV40" s="46">
        <v>7.8884934756820901E-2</v>
      </c>
      <c r="AW40" s="46">
        <v>0.77402135231316704</v>
      </c>
      <c r="AX40" s="46">
        <v>1.5847472408791901</v>
      </c>
      <c r="AY40" s="46">
        <v>0.129742593561613</v>
      </c>
      <c r="AZ40" s="46">
        <v>0.158773394883411</v>
      </c>
      <c r="BA40" s="46">
        <v>0.15459200374652601</v>
      </c>
      <c r="BB40" s="46">
        <v>8.1869581605729394E-2</v>
      </c>
      <c r="BC40" s="46">
        <v>0.10018846588767399</v>
      </c>
      <c r="BD40" s="46">
        <v>9.7549943460233698E-2</v>
      </c>
      <c r="BE40" s="45">
        <v>0.78175650207312497</v>
      </c>
    </row>
    <row r="41" spans="1:66" s="43" customFormat="1" ht="19.75" customHeight="1" x14ac:dyDescent="0.25">
      <c r="B41" s="901" t="s">
        <v>486</v>
      </c>
      <c r="C41" s="904">
        <f t="shared" si="4"/>
        <v>0.76519318901793898</v>
      </c>
      <c r="D41" s="904">
        <f t="shared" si="4"/>
        <v>0.767919076199433</v>
      </c>
      <c r="E41" s="904">
        <f t="shared" si="4"/>
        <v>0.77536395797394497</v>
      </c>
      <c r="F41" s="904">
        <f t="shared" si="4"/>
        <v>0.78624769967064101</v>
      </c>
      <c r="G41" s="904">
        <f t="shared" si="4"/>
        <v>0.78948376434577705</v>
      </c>
      <c r="H41" s="902"/>
      <c r="I41" s="901" t="s">
        <v>486</v>
      </c>
      <c r="J41" s="904">
        <f t="shared" si="5"/>
        <v>0.76519318901793898</v>
      </c>
      <c r="K41" s="904">
        <f t="shared" si="5"/>
        <v>0.767919076199433</v>
      </c>
      <c r="L41" s="904">
        <f t="shared" si="5"/>
        <v>0.77536395797394497</v>
      </c>
      <c r="M41" s="904">
        <f t="shared" si="5"/>
        <v>0.78624769967064101</v>
      </c>
      <c r="N41" s="904">
        <f t="shared" si="5"/>
        <v>0.78948376434577705</v>
      </c>
      <c r="O41" s="403"/>
      <c r="P41" s="966" t="s">
        <v>487</v>
      </c>
      <c r="Q41" s="966" t="s">
        <v>487</v>
      </c>
      <c r="R41" s="46">
        <v>1.96852573706439</v>
      </c>
      <c r="S41" s="46">
        <v>0.103115820768394</v>
      </c>
      <c r="T41" s="46">
        <v>9.9978942802417106E-2</v>
      </c>
      <c r="U41" s="46">
        <v>0.142474761284902</v>
      </c>
      <c r="V41" s="46">
        <v>5.2382256846775201E-2</v>
      </c>
      <c r="W41" s="46">
        <v>5.0788740487342103E-2</v>
      </c>
      <c r="X41" s="46">
        <v>7.2376377205700601E-2</v>
      </c>
      <c r="Y41" s="46">
        <v>0.82563523508542203</v>
      </c>
      <c r="Z41" s="46">
        <v>1.91454232932351</v>
      </c>
      <c r="AA41" s="46">
        <v>9.2537935516453396E-2</v>
      </c>
      <c r="AB41" s="46">
        <v>0.13646283716938201</v>
      </c>
      <c r="AC41" s="46">
        <v>0.13397391304634099</v>
      </c>
      <c r="AD41" s="46">
        <v>4.8334233252054E-2</v>
      </c>
      <c r="AE41" s="46">
        <v>7.1277001860596295E-2</v>
      </c>
      <c r="AF41" s="46">
        <v>6.9976991886974801E-2</v>
      </c>
      <c r="AG41" s="46">
        <v>0.83090928475377202</v>
      </c>
      <c r="AH41" s="46">
        <v>1.8120329862803</v>
      </c>
      <c r="AI41" s="46">
        <v>9.0861083089922107E-2</v>
      </c>
      <c r="AJ41" s="46">
        <v>0.14796285224390501</v>
      </c>
      <c r="AK41" s="46">
        <v>0.12578587363336299</v>
      </c>
      <c r="AL41" s="46">
        <v>5.0143172766650201E-2</v>
      </c>
      <c r="AM41" s="46">
        <v>8.1655716735951595E-2</v>
      </c>
      <c r="AN41" s="46">
        <v>6.9416988865955404E-2</v>
      </c>
      <c r="AO41" s="46">
        <v>0.82973705630977601</v>
      </c>
      <c r="AP41" s="46">
        <v>1.8019767477344799</v>
      </c>
      <c r="AQ41" s="46">
        <v>8.7625031541926898E-2</v>
      </c>
      <c r="AR41" s="46">
        <v>0.167945789558826</v>
      </c>
      <c r="AS41" s="46">
        <v>0.117025880950842</v>
      </c>
      <c r="AT41" s="46">
        <v>4.8627171050954397E-2</v>
      </c>
      <c r="AU41" s="46">
        <v>9.3200863867957895E-2</v>
      </c>
      <c r="AV41" s="46">
        <v>6.4943058281951599E-2</v>
      </c>
      <c r="AW41" s="46">
        <v>0.83459040931753703</v>
      </c>
      <c r="AX41" s="46">
        <v>1.5746572974859201</v>
      </c>
      <c r="AY41" s="46">
        <v>8.1248979222379003E-2</v>
      </c>
      <c r="AZ41" s="46">
        <v>0.1571915546189</v>
      </c>
      <c r="BA41" s="46">
        <v>0.139527592316012</v>
      </c>
      <c r="BB41" s="46">
        <v>5.1597880600496498E-2</v>
      </c>
      <c r="BC41" s="46">
        <v>9.9825882666577798E-2</v>
      </c>
      <c r="BD41" s="46">
        <v>8.86082276688272E-2</v>
      </c>
      <c r="BE41" s="45">
        <v>0.83015645567089302</v>
      </c>
    </row>
    <row r="42" spans="1:66" ht="18.75" customHeight="1" x14ac:dyDescent="0.35">
      <c r="A42" s="395"/>
      <c r="B42" s="905" t="s">
        <v>488</v>
      </c>
      <c r="C42" s="904">
        <f>VLOOKUP($B$28,AH46:AM60,AB45,0)</f>
        <v>0.34607255077180199</v>
      </c>
      <c r="D42" s="904">
        <f>VLOOKUP($B$28,AH46:AM60,AC45,0)</f>
        <v>0.36533836529080499</v>
      </c>
      <c r="E42" s="904">
        <f>VLOOKUP($B$28,AH46:AM60,AD45,0)</f>
        <v>0.38439709088234097</v>
      </c>
      <c r="F42" s="904">
        <f>VLOOKUP($B$28,AH46:AM60,AE45,0)</f>
        <v>0.43881719797923902</v>
      </c>
      <c r="G42" s="904">
        <f>VLOOKUP($B$28,AH46:AM60,AF45,0)</f>
        <v>0.516902196934381</v>
      </c>
      <c r="H42" s="906"/>
      <c r="I42" s="905" t="s">
        <v>488</v>
      </c>
      <c r="J42" s="904">
        <f>VLOOKUP($I$28,AH46:AM60,AB45,0)</f>
        <v>0.34607255077180199</v>
      </c>
      <c r="K42" s="904">
        <f>VLOOKUP($I$28,AH46:AM60,AC45,0)</f>
        <v>0.36533836529080499</v>
      </c>
      <c r="L42" s="904">
        <f>VLOOKUP($I$28,AH46:AM60,AD45,0)</f>
        <v>0.38439709088234097</v>
      </c>
      <c r="M42" s="904">
        <f>VLOOKUP($I$28,AH46:AM60,AE45,0)</f>
        <v>0.43881719797923902</v>
      </c>
      <c r="N42" s="904">
        <f>VLOOKUP($I$28,AH46:AM60,AF45,0)</f>
        <v>0.516902196934381</v>
      </c>
      <c r="O42" s="395"/>
      <c r="P42" s="44" t="s">
        <v>489</v>
      </c>
      <c r="Q42" s="44" t="s">
        <v>489</v>
      </c>
      <c r="R42" s="404">
        <v>1.9914884108314499</v>
      </c>
      <c r="S42" s="404">
        <v>0.19582749304243599</v>
      </c>
      <c r="T42" s="404">
        <v>8.93818432973775E-2</v>
      </c>
      <c r="U42" s="404">
        <v>7.4755723485079306E-2</v>
      </c>
      <c r="V42" s="404">
        <v>9.8332228285816295E-2</v>
      </c>
      <c r="W42" s="404">
        <v>4.4881929922986702E-2</v>
      </c>
      <c r="X42" s="404">
        <v>3.7537614117406998E-2</v>
      </c>
      <c r="Y42" s="404">
        <v>0.76865405212424098</v>
      </c>
      <c r="Z42" s="404">
        <v>1.8404452690166999</v>
      </c>
      <c r="AA42" s="404">
        <v>0.16367194449386199</v>
      </c>
      <c r="AB42" s="404">
        <v>0.14466160063028899</v>
      </c>
      <c r="AC42" s="404">
        <v>8.0616057132691196E-2</v>
      </c>
      <c r="AD42" s="404">
        <v>8.8930623066725598E-2</v>
      </c>
      <c r="AE42" s="404">
        <v>7.8601414052143201E-2</v>
      </c>
      <c r="AF42" s="404">
        <v>4.3802474591250501E-2</v>
      </c>
      <c r="AG42" s="404">
        <v>0.77806009721608504</v>
      </c>
      <c r="AH42" s="404">
        <v>1.8466345687458801</v>
      </c>
      <c r="AI42" s="404">
        <v>0.16950969830337101</v>
      </c>
      <c r="AJ42" s="404">
        <v>0.181252840053304</v>
      </c>
      <c r="AK42" s="404">
        <v>8.3223135010390095E-2</v>
      </c>
      <c r="AL42" s="404">
        <v>9.1793850917938499E-2</v>
      </c>
      <c r="AM42" s="404">
        <v>9.8153063481530606E-2</v>
      </c>
      <c r="AN42" s="404">
        <v>4.5067462950674597E-2</v>
      </c>
      <c r="AO42" s="404">
        <v>0.78627516036275202</v>
      </c>
      <c r="AP42" s="404">
        <v>1.80471249282257</v>
      </c>
      <c r="AQ42" s="404">
        <v>0.17307850053318</v>
      </c>
      <c r="AR42" s="404">
        <v>0.20835042244278601</v>
      </c>
      <c r="AS42" s="404">
        <v>9.1563448445574597E-2</v>
      </c>
      <c r="AT42" s="404">
        <v>9.5903641838531895E-2</v>
      </c>
      <c r="AU42" s="404">
        <v>0.115447985909891</v>
      </c>
      <c r="AV42" s="404">
        <v>5.0735753650360801E-2</v>
      </c>
      <c r="AW42" s="404">
        <v>0.77813760581785096</v>
      </c>
      <c r="AX42" s="404">
        <v>1.67223425095371</v>
      </c>
      <c r="AY42" s="404">
        <v>0.20043303433343601</v>
      </c>
      <c r="AZ42" s="404">
        <v>0.15537684297350199</v>
      </c>
      <c r="BA42" s="404">
        <v>0.102175482008454</v>
      </c>
      <c r="BB42" s="404">
        <v>0.119859424132191</v>
      </c>
      <c r="BC42" s="404">
        <v>9.29157161353968E-2</v>
      </c>
      <c r="BD42" s="404">
        <v>6.1101177631173301E-2</v>
      </c>
      <c r="BE42" s="405">
        <v>0.754608792157346</v>
      </c>
      <c r="BF42" s="395"/>
      <c r="BG42" s="395"/>
      <c r="BH42" s="395"/>
      <c r="BI42" s="395"/>
      <c r="BJ42" s="395"/>
      <c r="BK42" s="395"/>
      <c r="BL42" s="395"/>
      <c r="BM42" s="395"/>
      <c r="BN42" s="395"/>
    </row>
    <row r="43" spans="1:66" ht="19.5" customHeight="1" x14ac:dyDescent="0.35">
      <c r="A43" s="395"/>
      <c r="B43" s="395"/>
      <c r="C43" s="406"/>
      <c r="D43" s="406"/>
      <c r="E43" s="406"/>
      <c r="F43" s="406"/>
      <c r="G43" s="406"/>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5"/>
      <c r="AY43" s="395"/>
      <c r="AZ43" s="395"/>
      <c r="BA43" s="395"/>
      <c r="BB43" s="395"/>
      <c r="BC43" s="395"/>
      <c r="BD43" s="395"/>
      <c r="BE43" s="395"/>
      <c r="BF43" s="395"/>
      <c r="BG43" s="395"/>
      <c r="BH43" s="395"/>
      <c r="BI43" s="395"/>
      <c r="BJ43" s="395"/>
      <c r="BK43" s="395"/>
      <c r="BL43" s="395"/>
      <c r="BM43" s="395"/>
      <c r="BN43" s="395"/>
    </row>
    <row r="44" spans="1:66" ht="15.5" x14ac:dyDescent="0.35">
      <c r="A44" s="395"/>
      <c r="B44" s="407"/>
      <c r="C44" s="406"/>
      <c r="D44" s="406"/>
      <c r="E44" s="406"/>
      <c r="F44" s="406"/>
      <c r="G44" s="406"/>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395"/>
      <c r="AU44" s="395"/>
      <c r="AV44" s="395"/>
      <c r="AW44" s="395"/>
      <c r="AX44" s="395"/>
      <c r="AY44" s="395"/>
      <c r="AZ44" s="395"/>
      <c r="BA44" s="395"/>
      <c r="BB44" s="395"/>
      <c r="BC44" s="395"/>
      <c r="BD44" s="395"/>
      <c r="BE44" s="395"/>
      <c r="BF44" s="395"/>
      <c r="BG44" s="395"/>
      <c r="BH44" s="395"/>
      <c r="BI44" s="395"/>
      <c r="BJ44" s="395"/>
      <c r="BK44" s="395"/>
      <c r="BL44" s="395"/>
      <c r="BM44" s="395"/>
      <c r="BN44" s="395"/>
    </row>
    <row r="45" spans="1:66" ht="15.5" x14ac:dyDescent="0.35">
      <c r="A45" s="395"/>
      <c r="B45" s="395" t="s">
        <v>271</v>
      </c>
      <c r="C45" s="395"/>
      <c r="D45" s="395"/>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v>2</v>
      </c>
      <c r="AC45" s="395">
        <f>AB45+1</f>
        <v>3</v>
      </c>
      <c r="AD45" s="395">
        <f>AC45+1</f>
        <v>4</v>
      </c>
      <c r="AE45" s="395">
        <f>AD45+1</f>
        <v>5</v>
      </c>
      <c r="AF45" s="395">
        <f>AE45+1</f>
        <v>6</v>
      </c>
      <c r="AG45" s="395"/>
      <c r="AH45" s="395"/>
      <c r="AI45" s="395">
        <v>2</v>
      </c>
      <c r="AJ45" s="395">
        <f>AI45+1</f>
        <v>3</v>
      </c>
      <c r="AK45" s="395">
        <f>AJ45+1</f>
        <v>4</v>
      </c>
      <c r="AL45" s="395">
        <f>AK45+1</f>
        <v>5</v>
      </c>
      <c r="AM45" s="395">
        <f>AL45+1</f>
        <v>6</v>
      </c>
      <c r="AN45" s="395"/>
      <c r="AO45" s="395"/>
      <c r="AP45" s="395"/>
      <c r="AQ45" s="395"/>
      <c r="AR45" s="395"/>
      <c r="AS45" s="395"/>
      <c r="AT45" s="395"/>
      <c r="AU45" s="395"/>
      <c r="AV45" s="395"/>
      <c r="AW45" s="395"/>
      <c r="AX45" s="395"/>
      <c r="AY45" s="395"/>
      <c r="AZ45" s="395"/>
      <c r="BA45" s="395"/>
      <c r="BB45" s="395"/>
      <c r="BC45" s="395"/>
      <c r="BD45" s="395"/>
      <c r="BE45" s="395"/>
      <c r="BF45" s="395"/>
      <c r="BG45" s="395"/>
      <c r="BH45" s="395"/>
      <c r="BI45" s="395"/>
      <c r="BJ45" s="395"/>
      <c r="BK45" s="395"/>
      <c r="BL45" s="395"/>
      <c r="BM45" s="395"/>
      <c r="BN45" s="395"/>
    </row>
    <row r="46" spans="1:66" ht="15.5" x14ac:dyDescent="0.35">
      <c r="A46" s="395"/>
      <c r="B46" s="408" t="s">
        <v>286</v>
      </c>
      <c r="C46" s="395"/>
      <c r="D46" s="395"/>
      <c r="E46" s="395"/>
      <c r="F46" s="395"/>
      <c r="G46" s="395"/>
      <c r="H46" s="395"/>
      <c r="I46" s="395"/>
      <c r="J46" s="395"/>
      <c r="K46" s="395"/>
      <c r="L46" s="395"/>
      <c r="M46" s="395"/>
      <c r="N46" s="395"/>
      <c r="O46" s="395"/>
      <c r="P46" s="395"/>
      <c r="Q46" s="967"/>
      <c r="R46" s="409" t="str">
        <f>R26</f>
        <v>2016</v>
      </c>
      <c r="S46" s="409">
        <f>R46+1</f>
        <v>2017</v>
      </c>
      <c r="T46" s="409">
        <f>S46+1</f>
        <v>2018</v>
      </c>
      <c r="U46" s="409">
        <f>T46+1</f>
        <v>2019</v>
      </c>
      <c r="V46" s="410">
        <f>U46+1</f>
        <v>2020</v>
      </c>
      <c r="W46" s="395"/>
      <c r="X46" s="395"/>
      <c r="Y46" s="395"/>
      <c r="Z46" s="395"/>
      <c r="AA46" s="967" t="s">
        <v>463</v>
      </c>
      <c r="AB46" s="296">
        <v>0.30233700345423098</v>
      </c>
      <c r="AC46" s="296">
        <v>0.29611241597149102</v>
      </c>
      <c r="AD46" s="296">
        <v>0.29030486650255599</v>
      </c>
      <c r="AE46" s="296">
        <v>0.28243177387914198</v>
      </c>
      <c r="AF46" s="296">
        <v>0.241528302399522</v>
      </c>
      <c r="AG46" s="395"/>
      <c r="AH46" s="967" t="s">
        <v>463</v>
      </c>
      <c r="AI46" s="296">
        <v>0.42079840012306702</v>
      </c>
      <c r="AJ46" s="296">
        <v>0.44261835839013902</v>
      </c>
      <c r="AK46" s="296">
        <v>0.46605763892393898</v>
      </c>
      <c r="AL46" s="296">
        <v>0.52564562104221102</v>
      </c>
      <c r="AM46" s="296">
        <v>0.57924589590465003</v>
      </c>
      <c r="AN46" s="395"/>
      <c r="AO46" s="395"/>
      <c r="AP46" s="395"/>
      <c r="AQ46" s="395"/>
      <c r="AR46" s="395"/>
      <c r="AS46" s="395"/>
      <c r="AT46" s="395"/>
      <c r="AU46" s="395"/>
      <c r="AV46" s="395"/>
      <c r="AW46" s="395"/>
      <c r="AX46" s="395"/>
      <c r="AY46" s="395"/>
      <c r="AZ46" s="395"/>
      <c r="BA46" s="395"/>
      <c r="BB46" s="395"/>
      <c r="BC46" s="395"/>
      <c r="BD46" s="395"/>
      <c r="BE46" s="395"/>
      <c r="BF46" s="395"/>
      <c r="BG46" s="395"/>
      <c r="BH46" s="395"/>
      <c r="BI46" s="395"/>
      <c r="BJ46" s="395"/>
      <c r="BK46" s="395"/>
      <c r="BL46" s="395"/>
      <c r="BM46" s="395"/>
      <c r="BN46" s="395"/>
    </row>
    <row r="47" spans="1:66" ht="15.5" x14ac:dyDescent="0.35">
      <c r="A47" s="395"/>
      <c r="B47" s="408" t="s">
        <v>490</v>
      </c>
      <c r="C47" s="395"/>
      <c r="D47" s="395"/>
      <c r="E47" s="395"/>
      <c r="F47" s="395"/>
      <c r="G47" s="395"/>
      <c r="H47" s="395"/>
      <c r="I47" s="395"/>
      <c r="J47" s="395"/>
      <c r="K47" s="395"/>
      <c r="L47" s="395"/>
      <c r="M47" s="395"/>
      <c r="N47" s="395"/>
      <c r="O47" s="395"/>
      <c r="P47" s="395"/>
      <c r="Q47" s="968" t="s">
        <v>491</v>
      </c>
      <c r="R47" s="411">
        <v>2</v>
      </c>
      <c r="S47" s="411">
        <f>R58+1</f>
        <v>10</v>
      </c>
      <c r="T47" s="411">
        <f>S58+1</f>
        <v>18</v>
      </c>
      <c r="U47" s="411">
        <f>T58+1</f>
        <v>26</v>
      </c>
      <c r="V47" s="412">
        <f>U58+1</f>
        <v>34</v>
      </c>
      <c r="W47" s="413"/>
      <c r="X47" s="395"/>
      <c r="Y47" s="395"/>
      <c r="Z47" s="395"/>
      <c r="AA47" s="967" t="s">
        <v>465</v>
      </c>
      <c r="AB47" s="296">
        <v>0.29504933205273698</v>
      </c>
      <c r="AC47" s="296">
        <v>0.28526343244653102</v>
      </c>
      <c r="AD47" s="296">
        <v>0.27725340504901502</v>
      </c>
      <c r="AE47" s="296">
        <v>0.26143191065708599</v>
      </c>
      <c r="AF47" s="296">
        <v>0.20968413745227399</v>
      </c>
      <c r="AG47" s="395"/>
      <c r="AH47" s="967" t="s">
        <v>465</v>
      </c>
      <c r="AI47" s="296">
        <v>5.5574953445065203E-2</v>
      </c>
      <c r="AJ47" s="296">
        <v>5.2670035925226802E-2</v>
      </c>
      <c r="AK47" s="296">
        <v>8.2183603077739406E-2</v>
      </c>
      <c r="AL47" s="296">
        <v>0.30566854743471999</v>
      </c>
      <c r="AM47" s="296">
        <v>0.55587688494112797</v>
      </c>
      <c r="AN47" s="395"/>
      <c r="AO47" s="395"/>
      <c r="AP47" s="395"/>
      <c r="AQ47" s="395"/>
      <c r="AR47" s="395"/>
      <c r="AS47" s="395"/>
      <c r="AT47" s="395"/>
      <c r="AU47" s="395"/>
      <c r="AV47" s="395"/>
      <c r="AW47" s="395"/>
      <c r="AX47" s="395"/>
      <c r="AY47" s="395"/>
      <c r="AZ47" s="395"/>
      <c r="BA47" s="395"/>
      <c r="BB47" s="395"/>
      <c r="BC47" s="395"/>
      <c r="BD47" s="395"/>
      <c r="BE47" s="395"/>
      <c r="BF47" s="395"/>
      <c r="BG47" s="395"/>
      <c r="BH47" s="395"/>
      <c r="BI47" s="395"/>
      <c r="BJ47" s="395"/>
      <c r="BK47" s="395"/>
      <c r="BL47" s="395"/>
      <c r="BM47" s="395"/>
      <c r="BN47" s="395"/>
    </row>
    <row r="48" spans="1:66" ht="19.75" customHeight="1" x14ac:dyDescent="0.35">
      <c r="A48" s="395"/>
      <c r="B48" s="395"/>
      <c r="C48" s="395"/>
      <c r="D48" s="395"/>
      <c r="E48" s="395"/>
      <c r="F48" s="395"/>
      <c r="G48" s="395"/>
      <c r="H48" s="395"/>
      <c r="I48" s="395"/>
      <c r="J48" s="395"/>
      <c r="K48" s="395"/>
      <c r="L48" s="395"/>
      <c r="M48" s="395"/>
      <c r="N48" s="395"/>
      <c r="O48" s="395"/>
      <c r="P48" s="395"/>
      <c r="Q48" s="968" t="s">
        <v>492</v>
      </c>
      <c r="R48" s="411">
        <f t="shared" ref="R48:V50" si="6">R47+1</f>
        <v>3</v>
      </c>
      <c r="S48" s="411">
        <f t="shared" si="6"/>
        <v>11</v>
      </c>
      <c r="T48" s="411">
        <f t="shared" si="6"/>
        <v>19</v>
      </c>
      <c r="U48" s="411">
        <f t="shared" si="6"/>
        <v>27</v>
      </c>
      <c r="V48" s="412">
        <f t="shared" si="6"/>
        <v>35</v>
      </c>
      <c r="W48" s="413"/>
      <c r="X48" s="395"/>
      <c r="Y48" s="395"/>
      <c r="Z48" s="395"/>
      <c r="AA48" s="967" t="s">
        <v>468</v>
      </c>
      <c r="AB48" s="296">
        <v>0.29417469234885002</v>
      </c>
      <c r="AC48" s="296">
        <v>0.29432975871313699</v>
      </c>
      <c r="AD48" s="296">
        <v>0.28645070233214598</v>
      </c>
      <c r="AE48" s="296">
        <v>0.27912803976890999</v>
      </c>
      <c r="AF48" s="296">
        <v>0.23083147885899299</v>
      </c>
      <c r="AG48" s="395"/>
      <c r="AH48" s="967" t="s">
        <v>468</v>
      </c>
      <c r="AI48" s="296">
        <v>5.1839030722630901E-2</v>
      </c>
      <c r="AJ48" s="296">
        <v>4.8425430778371997E-2</v>
      </c>
      <c r="AK48" s="296">
        <v>5.2413855805073198E-2</v>
      </c>
      <c r="AL48" s="296">
        <v>0.11242046778385199</v>
      </c>
      <c r="AM48" s="296">
        <v>0.34181793824100698</v>
      </c>
      <c r="AN48" s="395"/>
      <c r="AO48" s="395"/>
      <c r="AP48" s="395"/>
      <c r="AQ48" s="395"/>
      <c r="AR48" s="395"/>
      <c r="AS48" s="395"/>
      <c r="AT48" s="395"/>
      <c r="AU48" s="395"/>
      <c r="AV48" s="395"/>
      <c r="AW48" s="395"/>
      <c r="AX48" s="395"/>
      <c r="AY48" s="395"/>
      <c r="AZ48" s="395"/>
      <c r="BA48" s="395"/>
      <c r="BB48" s="395"/>
      <c r="BC48" s="395"/>
      <c r="BD48" s="395"/>
      <c r="BE48" s="395"/>
      <c r="BF48" s="395"/>
      <c r="BG48" s="395"/>
      <c r="BH48" s="395"/>
      <c r="BI48" s="395"/>
      <c r="BJ48" s="395"/>
      <c r="BK48" s="395"/>
      <c r="BL48" s="395"/>
      <c r="BM48" s="395"/>
      <c r="BN48" s="395"/>
    </row>
    <row r="49" spans="1:66" ht="19.75" customHeight="1" x14ac:dyDescent="0.35">
      <c r="A49" s="395"/>
      <c r="B49" s="395"/>
      <c r="C49" s="395"/>
      <c r="D49" s="395"/>
      <c r="E49" s="395"/>
      <c r="F49" s="395"/>
      <c r="G49" s="395"/>
      <c r="H49" s="395"/>
      <c r="I49" s="395"/>
      <c r="J49" s="395"/>
      <c r="K49" s="395"/>
      <c r="L49" s="395"/>
      <c r="M49" s="395"/>
      <c r="N49" s="395"/>
      <c r="O49" s="395"/>
      <c r="P49" s="395"/>
      <c r="Q49" s="968" t="s">
        <v>493</v>
      </c>
      <c r="R49" s="411">
        <f t="shared" si="6"/>
        <v>4</v>
      </c>
      <c r="S49" s="411">
        <f t="shared" si="6"/>
        <v>12</v>
      </c>
      <c r="T49" s="411">
        <f t="shared" si="6"/>
        <v>20</v>
      </c>
      <c r="U49" s="411">
        <f t="shared" si="6"/>
        <v>28</v>
      </c>
      <c r="V49" s="412">
        <f t="shared" si="6"/>
        <v>36</v>
      </c>
      <c r="W49" s="413"/>
      <c r="X49" s="395"/>
      <c r="Y49" s="395"/>
      <c r="Z49" s="395"/>
      <c r="AA49" s="967" t="s">
        <v>470</v>
      </c>
      <c r="AB49" s="296">
        <v>0.27653714254853801</v>
      </c>
      <c r="AC49" s="296">
        <v>0.269354621577233</v>
      </c>
      <c r="AD49" s="296">
        <v>0.26023500309214598</v>
      </c>
      <c r="AE49" s="296">
        <v>0.25269441841788198</v>
      </c>
      <c r="AF49" s="296">
        <v>0.206527142971694</v>
      </c>
      <c r="AG49" s="395"/>
      <c r="AH49" s="967" t="s">
        <v>470</v>
      </c>
      <c r="AI49" s="296">
        <v>0.33663887670030701</v>
      </c>
      <c r="AJ49" s="296">
        <v>0.37001363791339897</v>
      </c>
      <c r="AK49" s="296">
        <v>0.38518272582825402</v>
      </c>
      <c r="AL49" s="296">
        <v>0.48026795158067898</v>
      </c>
      <c r="AM49" s="296">
        <v>0.50339505027642795</v>
      </c>
      <c r="AN49" s="395"/>
      <c r="AO49" s="395"/>
      <c r="AP49" s="395"/>
      <c r="AQ49" s="395"/>
      <c r="AR49" s="395"/>
      <c r="AS49" s="395"/>
      <c r="AT49" s="395"/>
      <c r="AU49" s="395"/>
      <c r="AV49" s="395"/>
      <c r="AW49" s="395"/>
      <c r="AX49" s="395"/>
      <c r="AY49" s="395"/>
      <c r="AZ49" s="395"/>
      <c r="BA49" s="395"/>
      <c r="BB49" s="395"/>
      <c r="BC49" s="395"/>
      <c r="BD49" s="395"/>
      <c r="BE49" s="395"/>
      <c r="BF49" s="395"/>
      <c r="BG49" s="395"/>
      <c r="BH49" s="395"/>
      <c r="BI49" s="395"/>
      <c r="BJ49" s="395"/>
      <c r="BK49" s="395"/>
      <c r="BL49" s="395"/>
      <c r="BM49" s="395"/>
      <c r="BN49" s="395"/>
    </row>
    <row r="50" spans="1:66" ht="19.75" customHeight="1" x14ac:dyDescent="0.35">
      <c r="A50" s="395"/>
      <c r="B50" s="395"/>
      <c r="C50" s="395"/>
      <c r="D50" s="395"/>
      <c r="E50" s="395"/>
      <c r="F50" s="395"/>
      <c r="G50" s="395"/>
      <c r="H50" s="395"/>
      <c r="I50" s="395"/>
      <c r="J50" s="395"/>
      <c r="K50" s="395"/>
      <c r="L50" s="395"/>
      <c r="M50" s="395"/>
      <c r="N50" s="395"/>
      <c r="O50" s="395"/>
      <c r="P50" s="395"/>
      <c r="Q50" s="968" t="s">
        <v>494</v>
      </c>
      <c r="R50" s="411">
        <f t="shared" si="6"/>
        <v>5</v>
      </c>
      <c r="S50" s="411">
        <f t="shared" si="6"/>
        <v>13</v>
      </c>
      <c r="T50" s="411">
        <f t="shared" si="6"/>
        <v>21</v>
      </c>
      <c r="U50" s="411">
        <f t="shared" si="6"/>
        <v>29</v>
      </c>
      <c r="V50" s="412">
        <f t="shared" si="6"/>
        <v>37</v>
      </c>
      <c r="W50" s="413"/>
      <c r="X50" s="395"/>
      <c r="Y50" s="395"/>
      <c r="Z50" s="395"/>
      <c r="AA50" s="967" t="s">
        <v>472</v>
      </c>
      <c r="AB50" s="296">
        <v>0.28061284813452397</v>
      </c>
      <c r="AC50" s="296">
        <v>0.27548923358858601</v>
      </c>
      <c r="AD50" s="296">
        <v>0.26610906001895002</v>
      </c>
      <c r="AE50" s="296">
        <v>0.256486433602922</v>
      </c>
      <c r="AF50" s="296">
        <v>0.21209753865263301</v>
      </c>
      <c r="AG50" s="395"/>
      <c r="AH50" s="967" t="s">
        <v>472</v>
      </c>
      <c r="AI50" s="296">
        <v>0.45181638196970397</v>
      </c>
      <c r="AJ50" s="296">
        <v>0.48960381155029298</v>
      </c>
      <c r="AK50" s="296">
        <v>0.50618982118294398</v>
      </c>
      <c r="AL50" s="296">
        <v>0.46421188630491</v>
      </c>
      <c r="AM50" s="296">
        <v>0.44211565478224601</v>
      </c>
      <c r="AN50" s="395"/>
      <c r="AO50" s="395"/>
      <c r="AP50" s="395"/>
      <c r="AQ50" s="395"/>
      <c r="AR50" s="395"/>
      <c r="AS50" s="395"/>
      <c r="AT50" s="395"/>
      <c r="AU50" s="395"/>
      <c r="AV50" s="395"/>
      <c r="AW50" s="395"/>
      <c r="AX50" s="395"/>
      <c r="AY50" s="395"/>
      <c r="AZ50" s="395"/>
      <c r="BA50" s="395"/>
      <c r="BB50" s="395"/>
      <c r="BC50" s="395"/>
      <c r="BD50" s="395"/>
      <c r="BE50" s="395"/>
      <c r="BF50" s="395"/>
      <c r="BG50" s="395"/>
      <c r="BH50" s="395"/>
      <c r="BI50" s="395"/>
      <c r="BJ50" s="395"/>
      <c r="BK50" s="395"/>
      <c r="BL50" s="395"/>
      <c r="BM50" s="395"/>
      <c r="BN50" s="395"/>
    </row>
    <row r="51" spans="1:66" ht="19.75" customHeight="1" x14ac:dyDescent="0.35">
      <c r="A51" s="395"/>
      <c r="B51" s="395"/>
      <c r="C51" s="395"/>
      <c r="D51" s="395"/>
      <c r="E51" s="395"/>
      <c r="F51" s="395"/>
      <c r="G51" s="395"/>
      <c r="H51" s="395"/>
      <c r="I51" s="395"/>
      <c r="J51" s="395"/>
      <c r="K51" s="395"/>
      <c r="L51" s="395"/>
      <c r="M51" s="395"/>
      <c r="N51" s="395"/>
      <c r="O51" s="395"/>
      <c r="P51" s="395"/>
      <c r="Q51" s="967"/>
      <c r="R51" s="411"/>
      <c r="S51" s="411"/>
      <c r="T51" s="411"/>
      <c r="U51" s="411"/>
      <c r="V51" s="412"/>
      <c r="W51" s="413"/>
      <c r="X51" s="395"/>
      <c r="Y51" s="395"/>
      <c r="Z51" s="395"/>
      <c r="AA51" s="967" t="s">
        <v>473</v>
      </c>
      <c r="AB51" s="296">
        <v>0.24402142492773299</v>
      </c>
      <c r="AC51" s="296">
        <v>0.237624066305126</v>
      </c>
      <c r="AD51" s="296">
        <v>0.237112308613463</v>
      </c>
      <c r="AE51" s="296">
        <v>0.235714529622674</v>
      </c>
      <c r="AF51" s="296">
        <v>0.20179660148578299</v>
      </c>
      <c r="AG51" s="395"/>
      <c r="AH51" s="967" t="s">
        <v>473</v>
      </c>
      <c r="AI51" s="296">
        <v>0.13008645208526901</v>
      </c>
      <c r="AJ51" s="296">
        <v>0.14964421763818</v>
      </c>
      <c r="AK51" s="296">
        <v>0.15108459869848201</v>
      </c>
      <c r="AL51" s="296">
        <v>0.21656181835425001</v>
      </c>
      <c r="AM51" s="296">
        <v>0.34974831841061998</v>
      </c>
      <c r="AN51" s="395"/>
      <c r="AO51" s="395"/>
      <c r="AP51" s="395"/>
      <c r="AQ51" s="395"/>
      <c r="AR51" s="395"/>
      <c r="AS51" s="395"/>
      <c r="AT51" s="395"/>
      <c r="AU51" s="395"/>
      <c r="AV51" s="395"/>
      <c r="AW51" s="395"/>
      <c r="AX51" s="395"/>
      <c r="AY51" s="395"/>
      <c r="AZ51" s="395"/>
      <c r="BA51" s="395"/>
      <c r="BB51" s="395"/>
      <c r="BC51" s="395"/>
      <c r="BD51" s="395"/>
      <c r="BE51" s="395"/>
      <c r="BF51" s="395"/>
      <c r="BG51" s="395"/>
      <c r="BH51" s="395"/>
      <c r="BI51" s="395"/>
      <c r="BJ51" s="395"/>
      <c r="BK51" s="395"/>
      <c r="BL51" s="395"/>
      <c r="BM51" s="395"/>
      <c r="BN51" s="395"/>
    </row>
    <row r="52" spans="1:66" ht="19.75" customHeight="1" x14ac:dyDescent="0.35">
      <c r="A52" s="395"/>
      <c r="B52" s="395"/>
      <c r="C52" s="395"/>
      <c r="D52" s="395"/>
      <c r="E52" s="395"/>
      <c r="F52" s="395"/>
      <c r="G52" s="395"/>
      <c r="H52" s="395"/>
      <c r="I52" s="395"/>
      <c r="J52" s="395"/>
      <c r="K52" s="395"/>
      <c r="L52" s="395"/>
      <c r="M52" s="395"/>
      <c r="N52" s="395"/>
      <c r="O52" s="395"/>
      <c r="P52" s="395"/>
      <c r="Q52" s="967"/>
      <c r="R52" s="411"/>
      <c r="S52" s="411"/>
      <c r="T52" s="411"/>
      <c r="U52" s="411"/>
      <c r="V52" s="412"/>
      <c r="W52" s="413"/>
      <c r="X52" s="395"/>
      <c r="Y52" s="395"/>
      <c r="Z52" s="395"/>
      <c r="AA52" s="967" t="s">
        <v>476</v>
      </c>
      <c r="AB52" s="296">
        <v>0.32790066903742998</v>
      </c>
      <c r="AC52" s="296">
        <v>0.31921718230106699</v>
      </c>
      <c r="AD52" s="296">
        <v>0.305920951845989</v>
      </c>
      <c r="AE52" s="296">
        <v>0.29913956318885698</v>
      </c>
      <c r="AF52" s="296">
        <v>0.24422226722014101</v>
      </c>
      <c r="AG52" s="395"/>
      <c r="AH52" s="967" t="s">
        <v>476</v>
      </c>
      <c r="AI52" s="296">
        <v>0.63497011695093597</v>
      </c>
      <c r="AJ52" s="296">
        <v>0.66751257324781998</v>
      </c>
      <c r="AK52" s="296">
        <v>0.68494102900119602</v>
      </c>
      <c r="AL52" s="296">
        <v>0.71937953263497201</v>
      </c>
      <c r="AM52" s="296">
        <v>0.75161387311862204</v>
      </c>
      <c r="AN52" s="395"/>
      <c r="AO52" s="395"/>
      <c r="AP52" s="395"/>
      <c r="AQ52" s="395"/>
      <c r="AR52" s="395"/>
      <c r="AS52" s="395"/>
      <c r="AT52" s="395"/>
      <c r="AU52" s="395"/>
      <c r="AV52" s="395"/>
      <c r="AW52" s="395"/>
      <c r="AX52" s="395"/>
      <c r="AY52" s="395"/>
      <c r="AZ52" s="395"/>
      <c r="BA52" s="395"/>
      <c r="BB52" s="395"/>
      <c r="BC52" s="395"/>
      <c r="BD52" s="395"/>
      <c r="BE52" s="395"/>
      <c r="BF52" s="395"/>
      <c r="BG52" s="395"/>
      <c r="BH52" s="395"/>
      <c r="BI52" s="395"/>
      <c r="BJ52" s="395"/>
      <c r="BK52" s="395"/>
      <c r="BL52" s="395"/>
      <c r="BM52" s="395"/>
      <c r="BN52" s="395"/>
    </row>
    <row r="53" spans="1:66" ht="19.75" customHeight="1" x14ac:dyDescent="0.35">
      <c r="A53" s="395"/>
      <c r="B53" s="395"/>
      <c r="C53" s="395"/>
      <c r="D53" s="395"/>
      <c r="E53" s="395"/>
      <c r="F53" s="395"/>
      <c r="G53" s="395"/>
      <c r="H53" s="395"/>
      <c r="I53" s="395"/>
      <c r="J53" s="395"/>
      <c r="K53" s="395"/>
      <c r="L53" s="395"/>
      <c r="M53" s="395"/>
      <c r="N53" s="395"/>
      <c r="O53" s="395"/>
      <c r="P53" s="395"/>
      <c r="Q53" s="967"/>
      <c r="R53" s="411"/>
      <c r="S53" s="411"/>
      <c r="T53" s="411"/>
      <c r="U53" s="411"/>
      <c r="V53" s="412"/>
      <c r="W53" s="413"/>
      <c r="X53" s="395"/>
      <c r="Y53" s="395"/>
      <c r="Z53" s="395"/>
      <c r="AA53" s="967" t="s">
        <v>477</v>
      </c>
      <c r="AB53" s="296">
        <v>0.26243553898726302</v>
      </c>
      <c r="AC53" s="296">
        <v>0.25526569148110201</v>
      </c>
      <c r="AD53" s="296">
        <v>0.24915475450590399</v>
      </c>
      <c r="AE53" s="296">
        <v>0.24656201429903599</v>
      </c>
      <c r="AF53" s="296">
        <v>0.21193043695069499</v>
      </c>
      <c r="AG53" s="395"/>
      <c r="AH53" s="967" t="s">
        <v>477</v>
      </c>
      <c r="AI53" s="296">
        <v>0.14471078157533901</v>
      </c>
      <c r="AJ53" s="296">
        <v>0.16878552971576199</v>
      </c>
      <c r="AK53" s="296">
        <v>0.179993067190479</v>
      </c>
      <c r="AL53" s="296">
        <v>0.26088851439695498</v>
      </c>
      <c r="AM53" s="296">
        <v>0.46518789795663601</v>
      </c>
      <c r="AN53" s="395"/>
      <c r="AO53" s="395"/>
      <c r="AP53" s="395"/>
      <c r="AQ53" s="395"/>
      <c r="AR53" s="395"/>
      <c r="AS53" s="395"/>
      <c r="AT53" s="395"/>
      <c r="AU53" s="395"/>
      <c r="AV53" s="395"/>
      <c r="AW53" s="395"/>
      <c r="AX53" s="395"/>
      <c r="AY53" s="395"/>
      <c r="AZ53" s="395"/>
      <c r="BA53" s="395"/>
      <c r="BB53" s="395"/>
      <c r="BC53" s="395"/>
      <c r="BD53" s="395"/>
      <c r="BE53" s="395"/>
      <c r="BF53" s="395"/>
      <c r="BG53" s="395"/>
      <c r="BH53" s="395"/>
      <c r="BI53" s="395"/>
      <c r="BJ53" s="395"/>
      <c r="BK53" s="395"/>
      <c r="BL53" s="395"/>
      <c r="BM53" s="395"/>
      <c r="BN53" s="395"/>
    </row>
    <row r="54" spans="1:66" ht="19.75" customHeight="1" x14ac:dyDescent="0.35">
      <c r="A54" s="395"/>
      <c r="B54" s="395"/>
      <c r="C54" s="395"/>
      <c r="D54" s="395"/>
      <c r="E54" s="395"/>
      <c r="F54" s="395"/>
      <c r="G54" s="395"/>
      <c r="H54" s="395"/>
      <c r="I54" s="395"/>
      <c r="J54" s="395"/>
      <c r="K54" s="395"/>
      <c r="L54" s="395"/>
      <c r="M54" s="395"/>
      <c r="N54" s="395"/>
      <c r="O54" s="395"/>
      <c r="P54" s="395"/>
      <c r="Q54" s="968" t="s">
        <v>478</v>
      </c>
      <c r="R54" s="411"/>
      <c r="S54" s="411"/>
      <c r="T54" s="411"/>
      <c r="U54" s="411"/>
      <c r="V54" s="412"/>
      <c r="W54" s="413"/>
      <c r="X54" s="395"/>
      <c r="Y54" s="395"/>
      <c r="Z54" s="395"/>
      <c r="AA54" s="967" t="s">
        <v>479</v>
      </c>
      <c r="AB54" s="296">
        <v>0.342981614342945</v>
      </c>
      <c r="AC54" s="296">
        <v>0.33515870724628899</v>
      </c>
      <c r="AD54" s="296">
        <v>0.322242111650485</v>
      </c>
      <c r="AE54" s="296">
        <v>0.31639824746940598</v>
      </c>
      <c r="AF54" s="296">
        <v>0.26591939089975197</v>
      </c>
      <c r="AG54" s="395"/>
      <c r="AH54" s="967" t="s">
        <v>479</v>
      </c>
      <c r="AI54" s="296">
        <v>0.22455630158662301</v>
      </c>
      <c r="AJ54" s="296">
        <v>0.22733012731801799</v>
      </c>
      <c r="AK54" s="296">
        <v>0.24664434225377099</v>
      </c>
      <c r="AL54" s="296">
        <v>0.29418473138548501</v>
      </c>
      <c r="AM54" s="296">
        <v>0.34879470053049699</v>
      </c>
      <c r="AN54" s="395"/>
      <c r="AO54" s="395"/>
      <c r="AP54" s="395"/>
      <c r="AQ54" s="395"/>
      <c r="AR54" s="395"/>
      <c r="AS54" s="395"/>
      <c r="AT54" s="395"/>
      <c r="AU54" s="395"/>
      <c r="AV54" s="395"/>
      <c r="AW54" s="395"/>
      <c r="AX54" s="395"/>
      <c r="AY54" s="395"/>
      <c r="AZ54" s="395"/>
      <c r="BA54" s="395"/>
      <c r="BB54" s="395"/>
      <c r="BC54" s="395"/>
      <c r="BD54" s="395"/>
      <c r="BE54" s="395"/>
      <c r="BF54" s="395"/>
      <c r="BG54" s="395"/>
      <c r="BH54" s="395"/>
      <c r="BI54" s="395"/>
      <c r="BJ54" s="395"/>
      <c r="BK54" s="395"/>
      <c r="BL54" s="395"/>
      <c r="BM54" s="395"/>
      <c r="BN54" s="395"/>
    </row>
    <row r="55" spans="1:66" ht="19.75" customHeight="1" x14ac:dyDescent="0.35">
      <c r="A55" s="395"/>
      <c r="B55" s="395"/>
      <c r="C55" s="395"/>
      <c r="D55" s="395"/>
      <c r="E55" s="395"/>
      <c r="F55" s="395"/>
      <c r="G55" s="395"/>
      <c r="H55" s="395"/>
      <c r="I55" s="395"/>
      <c r="J55" s="395"/>
      <c r="K55" s="395"/>
      <c r="L55" s="395"/>
      <c r="M55" s="395"/>
      <c r="N55" s="395"/>
      <c r="O55" s="395"/>
      <c r="P55" s="395"/>
      <c r="Q55" s="968" t="s">
        <v>480</v>
      </c>
      <c r="R55" s="411">
        <f>R50+1</f>
        <v>6</v>
      </c>
      <c r="S55" s="411">
        <f>S50+1</f>
        <v>14</v>
      </c>
      <c r="T55" s="411">
        <f>T50+1</f>
        <v>22</v>
      </c>
      <c r="U55" s="411">
        <f>U50+1</f>
        <v>30</v>
      </c>
      <c r="V55" s="412">
        <f>V50+1</f>
        <v>38</v>
      </c>
      <c r="W55" s="413"/>
      <c r="X55" s="395"/>
      <c r="Y55" s="395"/>
      <c r="Z55" s="395"/>
      <c r="AA55" s="967" t="s">
        <v>481</v>
      </c>
      <c r="AB55" s="296">
        <v>0.26413522727272698</v>
      </c>
      <c r="AC55" s="296">
        <v>0.25513294732699998</v>
      </c>
      <c r="AD55" s="296">
        <v>0.244252982389699</v>
      </c>
      <c r="AE55" s="296">
        <v>0.24175940412966401</v>
      </c>
      <c r="AF55" s="296">
        <v>0.199970410634637</v>
      </c>
      <c r="AG55" s="395"/>
      <c r="AH55" s="967" t="s">
        <v>481</v>
      </c>
      <c r="AI55" s="296">
        <v>0.24006229605458301</v>
      </c>
      <c r="AJ55" s="296">
        <v>0.24493194739562399</v>
      </c>
      <c r="AK55" s="296">
        <v>0.28869278510473201</v>
      </c>
      <c r="AL55" s="296">
        <v>0.33282223925869098</v>
      </c>
      <c r="AM55" s="296">
        <v>0.45247123642845599</v>
      </c>
      <c r="AN55" s="395"/>
      <c r="AO55" s="395"/>
      <c r="AP55" s="395"/>
      <c r="AQ55" s="395"/>
      <c r="AR55" s="395"/>
      <c r="AS55" s="395"/>
      <c r="AT55" s="395"/>
      <c r="AU55" s="395"/>
      <c r="AV55" s="395"/>
      <c r="AW55" s="395"/>
      <c r="AX55" s="395"/>
      <c r="AY55" s="395"/>
      <c r="AZ55" s="395"/>
      <c r="BA55" s="395"/>
      <c r="BB55" s="395"/>
      <c r="BC55" s="395"/>
      <c r="BD55" s="395"/>
      <c r="BE55" s="395"/>
      <c r="BF55" s="395"/>
      <c r="BG55" s="395"/>
      <c r="BH55" s="395"/>
      <c r="BI55" s="395"/>
      <c r="BJ55" s="395"/>
      <c r="BK55" s="395"/>
      <c r="BL55" s="395"/>
      <c r="BM55" s="395"/>
      <c r="BN55" s="395"/>
    </row>
    <row r="56" spans="1:66" ht="19.75" customHeight="1" x14ac:dyDescent="0.35">
      <c r="A56" s="395"/>
      <c r="B56" s="395"/>
      <c r="C56" s="22"/>
      <c r="D56" s="22"/>
      <c r="E56" s="22"/>
      <c r="F56" s="22"/>
      <c r="G56" s="22"/>
      <c r="H56" s="22"/>
      <c r="I56" s="22"/>
      <c r="J56" s="22"/>
      <c r="K56" s="395"/>
      <c r="L56" s="395"/>
      <c r="M56" s="395"/>
      <c r="N56" s="395"/>
      <c r="O56" s="395"/>
      <c r="P56" s="395"/>
      <c r="Q56" s="968" t="s">
        <v>482</v>
      </c>
      <c r="R56" s="411">
        <f t="shared" ref="R56:V58" si="7">R55+1</f>
        <v>7</v>
      </c>
      <c r="S56" s="411">
        <f t="shared" si="7"/>
        <v>15</v>
      </c>
      <c r="T56" s="411">
        <f t="shared" si="7"/>
        <v>23</v>
      </c>
      <c r="U56" s="411">
        <f t="shared" si="7"/>
        <v>31</v>
      </c>
      <c r="V56" s="412">
        <f t="shared" si="7"/>
        <v>39</v>
      </c>
      <c r="W56" s="413"/>
      <c r="X56" s="395"/>
      <c r="Y56" s="395"/>
      <c r="Z56" s="395"/>
      <c r="AA56" s="967" t="s">
        <v>483</v>
      </c>
      <c r="AB56" s="296">
        <v>0.231670480549199</v>
      </c>
      <c r="AC56" s="296">
        <v>0.23422727272727301</v>
      </c>
      <c r="AD56" s="296">
        <v>0.23077963046417299</v>
      </c>
      <c r="AE56" s="296">
        <v>0.23520431073192599</v>
      </c>
      <c r="AF56" s="296">
        <v>0.187142857142857</v>
      </c>
      <c r="AG56" s="395"/>
      <c r="AH56" s="967" t="s">
        <v>483</v>
      </c>
      <c r="AI56" s="296">
        <v>1.0328638497652601E-2</v>
      </c>
      <c r="AJ56" s="296">
        <v>2.5901942645698402E-2</v>
      </c>
      <c r="AK56" s="296">
        <v>1.9266055045871599E-2</v>
      </c>
      <c r="AL56" s="296">
        <v>7.6229138475417194E-2</v>
      </c>
      <c r="AM56" s="296">
        <v>0.52228303362001605</v>
      </c>
      <c r="AN56" s="395"/>
      <c r="AO56" s="395"/>
      <c r="AP56" s="395"/>
      <c r="AQ56" s="395"/>
      <c r="AR56" s="395"/>
      <c r="AS56" s="395"/>
      <c r="AT56" s="395"/>
      <c r="AU56" s="395"/>
      <c r="AV56" s="395"/>
      <c r="AW56" s="395"/>
      <c r="AX56" s="395"/>
      <c r="AY56" s="395"/>
      <c r="AZ56" s="395"/>
      <c r="BA56" s="395"/>
      <c r="BB56" s="395"/>
      <c r="BC56" s="395"/>
      <c r="BD56" s="395"/>
      <c r="BE56" s="395"/>
      <c r="BF56" s="395"/>
      <c r="BG56" s="395"/>
      <c r="BH56" s="395"/>
      <c r="BI56" s="395"/>
      <c r="BJ56" s="395"/>
      <c r="BK56" s="395"/>
      <c r="BL56" s="395"/>
      <c r="BM56" s="395"/>
      <c r="BN56" s="395"/>
    </row>
    <row r="57" spans="1:66" s="120" customFormat="1" ht="19.75" customHeight="1" x14ac:dyDescent="0.35">
      <c r="A57" s="414"/>
      <c r="B57" s="414"/>
      <c r="C57" s="408"/>
      <c r="D57" s="408"/>
      <c r="E57" s="408"/>
      <c r="F57" s="408"/>
      <c r="G57" s="408"/>
      <c r="H57" s="408"/>
      <c r="I57" s="408"/>
      <c r="J57" s="408"/>
      <c r="K57" s="414"/>
      <c r="L57" s="414"/>
      <c r="M57" s="414"/>
      <c r="N57" s="414"/>
      <c r="O57" s="414"/>
      <c r="P57" s="414"/>
      <c r="Q57" s="969" t="s">
        <v>484</v>
      </c>
      <c r="R57" s="415">
        <f t="shared" si="7"/>
        <v>8</v>
      </c>
      <c r="S57" s="415">
        <f t="shared" si="7"/>
        <v>16</v>
      </c>
      <c r="T57" s="415">
        <f t="shared" si="7"/>
        <v>24</v>
      </c>
      <c r="U57" s="415">
        <f t="shared" si="7"/>
        <v>32</v>
      </c>
      <c r="V57" s="416">
        <f t="shared" si="7"/>
        <v>40</v>
      </c>
      <c r="W57" s="417"/>
      <c r="X57" s="414"/>
      <c r="Y57" s="414"/>
      <c r="Z57" s="414"/>
      <c r="AA57" s="970" t="s">
        <v>485</v>
      </c>
      <c r="AB57" s="296">
        <v>0.207370689655172</v>
      </c>
      <c r="AC57" s="296">
        <v>0.22248700173310201</v>
      </c>
      <c r="AD57" s="296">
        <v>0.23375380600261</v>
      </c>
      <c r="AE57" s="296">
        <v>0.22739965095986001</v>
      </c>
      <c r="AF57" s="296">
        <v>0.19357236554438101</v>
      </c>
      <c r="AG57" s="414"/>
      <c r="AH57" s="970" t="s">
        <v>485</v>
      </c>
      <c r="AI57" s="296">
        <v>0.20616287600880401</v>
      </c>
      <c r="AJ57" s="296">
        <v>0.31035840882237098</v>
      </c>
      <c r="AK57" s="296">
        <v>0.29670329670329698</v>
      </c>
      <c r="AL57" s="296">
        <v>0.40019102196752598</v>
      </c>
      <c r="AM57" s="296">
        <v>0.530120481927711</v>
      </c>
      <c r="AN57" s="414"/>
      <c r="AO57" s="414"/>
      <c r="AP57" s="414"/>
      <c r="AQ57" s="414"/>
      <c r="AR57" s="414"/>
      <c r="AS57" s="414"/>
      <c r="AT57" s="414"/>
      <c r="AU57" s="414"/>
      <c r="AV57" s="414"/>
      <c r="AW57" s="414"/>
      <c r="AX57" s="414"/>
      <c r="AY57" s="414"/>
      <c r="AZ57" s="414"/>
      <c r="BA57" s="414"/>
      <c r="BB57" s="414"/>
      <c r="BC57" s="414"/>
      <c r="BD57" s="414"/>
      <c r="BE57" s="414"/>
      <c r="BF57" s="414"/>
      <c r="BG57" s="414"/>
      <c r="BH57" s="414"/>
      <c r="BI57" s="414"/>
      <c r="BJ57" s="414"/>
      <c r="BK57" s="414"/>
      <c r="BL57" s="414"/>
      <c r="BM57" s="414"/>
      <c r="BN57" s="414"/>
    </row>
    <row r="58" spans="1:66" s="120" customFormat="1" ht="19.75" customHeight="1" x14ac:dyDescent="0.35">
      <c r="A58" s="414"/>
      <c r="B58" s="414"/>
      <c r="C58" s="408"/>
      <c r="D58" s="408"/>
      <c r="E58" s="408"/>
      <c r="F58" s="408"/>
      <c r="G58" s="408"/>
      <c r="H58" s="408"/>
      <c r="I58" s="408"/>
      <c r="J58" s="408"/>
      <c r="K58" s="414"/>
      <c r="L58" s="414"/>
      <c r="M58" s="414"/>
      <c r="N58" s="414"/>
      <c r="O58" s="414"/>
      <c r="P58" s="414"/>
      <c r="Q58" s="418" t="s">
        <v>495</v>
      </c>
      <c r="R58" s="419">
        <f t="shared" si="7"/>
        <v>9</v>
      </c>
      <c r="S58" s="419">
        <f t="shared" si="7"/>
        <v>17</v>
      </c>
      <c r="T58" s="419">
        <f t="shared" si="7"/>
        <v>25</v>
      </c>
      <c r="U58" s="419">
        <f t="shared" si="7"/>
        <v>33</v>
      </c>
      <c r="V58" s="420">
        <f t="shared" si="7"/>
        <v>41</v>
      </c>
      <c r="W58" s="414"/>
      <c r="X58" s="414"/>
      <c r="Y58" s="414"/>
      <c r="Z58" s="414"/>
      <c r="AA58" s="970" t="s">
        <v>487</v>
      </c>
      <c r="AB58" s="296">
        <v>0.28802320263797598</v>
      </c>
      <c r="AC58" s="296">
        <v>0.28402749405176803</v>
      </c>
      <c r="AD58" s="296">
        <v>0.26952989809652</v>
      </c>
      <c r="AE58" s="296">
        <v>0.26896303926030601</v>
      </c>
      <c r="AF58" s="296">
        <v>0.22460688992917999</v>
      </c>
      <c r="AG58" s="414"/>
      <c r="AH58" s="970" t="s">
        <v>487</v>
      </c>
      <c r="AI58" s="296">
        <v>0.25932897189430199</v>
      </c>
      <c r="AJ58" s="296">
        <v>0.28753939025779301</v>
      </c>
      <c r="AK58" s="296">
        <v>0.318446727680884</v>
      </c>
      <c r="AL58" s="296">
        <v>0.42335347831840803</v>
      </c>
      <c r="AM58" s="296">
        <v>0.52421680111445901</v>
      </c>
      <c r="AN58" s="414"/>
      <c r="AO58" s="414"/>
      <c r="AP58" s="414"/>
      <c r="AQ58" s="414"/>
      <c r="AR58" s="414"/>
      <c r="AS58" s="414"/>
      <c r="AT58" s="414"/>
      <c r="AU58" s="414"/>
      <c r="AV58" s="414"/>
      <c r="AW58" s="414"/>
      <c r="AX58" s="414"/>
      <c r="AY58" s="414"/>
      <c r="AZ58" s="414"/>
      <c r="BA58" s="414"/>
      <c r="BB58" s="414"/>
      <c r="BC58" s="414"/>
      <c r="BD58" s="414"/>
      <c r="BE58" s="414"/>
      <c r="BF58" s="414"/>
      <c r="BG58" s="414"/>
      <c r="BH58" s="414"/>
      <c r="BI58" s="414"/>
      <c r="BJ58" s="414"/>
      <c r="BK58" s="414"/>
      <c r="BL58" s="414"/>
      <c r="BM58" s="414"/>
      <c r="BN58" s="414"/>
    </row>
    <row r="59" spans="1:66" ht="19.75" customHeight="1" x14ac:dyDescent="0.35">
      <c r="A59" s="395"/>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967" t="s">
        <v>489</v>
      </c>
      <c r="AB59" s="296">
        <v>0.27334572490706299</v>
      </c>
      <c r="AC59" s="296">
        <v>0.24189239332096499</v>
      </c>
      <c r="AD59" s="296">
        <v>0.24487513976891501</v>
      </c>
      <c r="AE59" s="296">
        <v>0.23061377245508999</v>
      </c>
      <c r="AF59" s="296">
        <v>0.20222641509434</v>
      </c>
      <c r="AG59" s="395"/>
      <c r="AH59" s="967" t="s">
        <v>489</v>
      </c>
      <c r="AI59" s="296">
        <v>0.111538461538462</v>
      </c>
      <c r="AJ59" s="296">
        <v>8.3969465648855005E-2</v>
      </c>
      <c r="AK59" s="296">
        <v>8.9945155393053006E-2</v>
      </c>
      <c r="AL59" s="296">
        <v>0.221823402727925</v>
      </c>
      <c r="AM59" s="296">
        <v>0.64218258132214101</v>
      </c>
      <c r="AN59" s="395"/>
      <c r="AO59" s="395"/>
      <c r="AP59" s="395"/>
      <c r="AQ59" s="395"/>
      <c r="AR59" s="395"/>
      <c r="AS59" s="395"/>
      <c r="AT59" s="395"/>
      <c r="AU59" s="395"/>
      <c r="AV59" s="395"/>
      <c r="AW59" s="395"/>
      <c r="AX59" s="395"/>
      <c r="AY59" s="395"/>
      <c r="AZ59" s="395"/>
      <c r="BA59" s="395"/>
      <c r="BB59" s="395"/>
      <c r="BC59" s="395"/>
      <c r="BD59" s="395"/>
      <c r="BE59" s="395"/>
      <c r="BF59" s="395"/>
      <c r="BG59" s="395"/>
      <c r="BH59" s="395"/>
      <c r="BI59" s="395"/>
      <c r="BJ59" s="395"/>
      <c r="BK59" s="395"/>
      <c r="BL59" s="395"/>
      <c r="BM59" s="395"/>
      <c r="BN59" s="395"/>
    </row>
    <row r="60" spans="1:66" ht="15.5" x14ac:dyDescent="0.35">
      <c r="A60" s="395"/>
      <c r="B60" s="395"/>
      <c r="C60" s="395"/>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421" t="s">
        <v>420</v>
      </c>
      <c r="AB60" s="296">
        <v>0.28974355653412798</v>
      </c>
      <c r="AC60" s="296">
        <v>0.28266350833210402</v>
      </c>
      <c r="AD60" s="296">
        <v>0.27299203766021202</v>
      </c>
      <c r="AE60" s="296">
        <v>0.26778027931836101</v>
      </c>
      <c r="AF60" s="296">
        <v>0.223426454445664</v>
      </c>
      <c r="AG60" s="395"/>
      <c r="AH60" s="421" t="s">
        <v>420</v>
      </c>
      <c r="AI60" s="296">
        <v>0.34607255077180199</v>
      </c>
      <c r="AJ60" s="296">
        <v>0.36533836529080499</v>
      </c>
      <c r="AK60" s="296">
        <v>0.38439709088234097</v>
      </c>
      <c r="AL60" s="296">
        <v>0.43881719797923902</v>
      </c>
      <c r="AM60" s="296">
        <v>0.516902196934381</v>
      </c>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c r="BL60" s="395"/>
      <c r="BM60" s="395"/>
      <c r="BN60" s="395"/>
    </row>
  </sheetData>
  <hyperlinks>
    <hyperlink ref="U4" location="Introduction!A1" display="Back to Introduction"/>
    <hyperlink ref="B8" location="Contents!A1" display="Contents!A1"/>
    <hyperlink ref="D8" location="'Tab 17 - Acute Total Use'!A1" display="Tab 17 - Acute Total Use"/>
  </hyperlinks>
  <pageMargins left="0.7" right="0.7" top="0.75" bottom="0.75" header="0.3" footer="0.3"/>
  <pageSetup paperSize="9" orientation="portrait" r:id="rId1"/>
  <headerFooter alignWithMargins="0"/>
  <ignoredErrors>
    <ignoredError sqref="C37:G42 C30:G33 J30:N33 J37:N42 I28 B28" unlockedFormula="1"/>
  </ignoredErrors>
  <drawing r:id="rId2"/>
  <legacyDrawing r:id="rId3"/>
  <controls>
    <mc:AlternateContent xmlns:mc="http://schemas.openxmlformats.org/markup-compatibility/2006">
      <mc:Choice Requires="x14">
        <control shapeId="19462" r:id="rId4" name="ComboBox1">
          <controlPr defaultSize="0" autoLine="0" altText="A combination box provides users with the option to chose a specific NHS Board to review data." linkedCell="$P$26" listFillRange="HBs" r:id="rId5">
            <anchor moveWithCells="1">
              <from>
                <xdr:col>1</xdr:col>
                <xdr:colOff>12700</xdr:colOff>
                <xdr:row>25</xdr:row>
                <xdr:rowOff>38100</xdr:rowOff>
              </from>
              <to>
                <xdr:col>1</xdr:col>
                <xdr:colOff>2266950</xdr:colOff>
                <xdr:row>26</xdr:row>
                <xdr:rowOff>50800</xdr:rowOff>
              </to>
            </anchor>
          </controlPr>
        </control>
      </mc:Choice>
      <mc:Fallback>
        <control shapeId="19462" r:id="rId4" name="ComboBox1"/>
      </mc:Fallback>
    </mc:AlternateContent>
    <mc:AlternateContent xmlns:mc="http://schemas.openxmlformats.org/markup-compatibility/2006">
      <mc:Choice Requires="x14">
        <control shapeId="19463" r:id="rId6" name="ComboBox2">
          <controlPr defaultSize="0" autoLine="0" altText="A combination box provides users with the option to chose a specific NHS Board to review data." linkedCell="$P$27" listFillRange="HBs" r:id="rId7">
            <anchor moveWithCells="1">
              <from>
                <xdr:col>8</xdr:col>
                <xdr:colOff>12700</xdr:colOff>
                <xdr:row>25</xdr:row>
                <xdr:rowOff>69850</xdr:rowOff>
              </from>
              <to>
                <xdr:col>8</xdr:col>
                <xdr:colOff>2266950</xdr:colOff>
                <xdr:row>26</xdr:row>
                <xdr:rowOff>82550</xdr:rowOff>
              </to>
            </anchor>
          </controlPr>
        </control>
      </mc:Choice>
      <mc:Fallback>
        <control shapeId="19463" r:id="rId6" name="ComboBox2"/>
      </mc:Fallback>
    </mc:AlternateContent>
  </control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1F497D"/>
  </sheetPr>
  <dimension ref="B1:J18"/>
  <sheetViews>
    <sheetView showGridLines="0" zoomScale="80" zoomScaleNormal="80" workbookViewId="0">
      <selection activeCell="D8" sqref="D8"/>
    </sheetView>
  </sheetViews>
  <sheetFormatPr defaultColWidth="9.1796875" defaultRowHeight="12.5" x14ac:dyDescent="0.25"/>
  <cols>
    <col min="1" max="1" width="1.453125" style="16" customWidth="1"/>
    <col min="2" max="2" width="23.7265625" style="16" customWidth="1"/>
    <col min="3" max="7" width="14.54296875" style="16" customWidth="1"/>
    <col min="8" max="9" width="12.54296875" style="16" customWidth="1"/>
    <col min="10" max="13" width="8.54296875" style="16" customWidth="1"/>
    <col min="14" max="14" width="17.453125" style="16" customWidth="1"/>
    <col min="15" max="16" width="9.1796875" style="16" customWidth="1"/>
    <col min="17" max="16384" width="9.1796875" style="16"/>
  </cols>
  <sheetData>
    <row r="1" spans="2:10" s="15" customFormat="1" ht="5.15" customHeight="1" x14ac:dyDescent="0.35">
      <c r="B1" s="37"/>
      <c r="C1" s="37"/>
      <c r="D1" s="22"/>
      <c r="E1" s="22"/>
      <c r="F1" s="22"/>
      <c r="G1" s="22"/>
      <c r="H1" s="22"/>
      <c r="I1" s="30"/>
      <c r="J1" s="30"/>
    </row>
    <row r="2" spans="2:10" s="15" customFormat="1" ht="15.5" x14ac:dyDescent="0.35">
      <c r="B2" s="37"/>
      <c r="C2" s="37"/>
      <c r="D2" s="22"/>
      <c r="E2" s="22"/>
      <c r="F2" s="22"/>
      <c r="G2" s="22"/>
      <c r="H2" s="22"/>
      <c r="I2" s="30"/>
      <c r="J2" s="30"/>
    </row>
    <row r="3" spans="2:10" s="15" customFormat="1" ht="15.5" x14ac:dyDescent="0.35">
      <c r="B3" s="37"/>
      <c r="C3" s="37"/>
      <c r="D3" s="22"/>
      <c r="E3" s="22"/>
      <c r="F3" s="22"/>
      <c r="G3" s="22"/>
      <c r="H3" s="22"/>
      <c r="I3" s="30"/>
      <c r="J3" s="30"/>
    </row>
    <row r="4" spans="2:10" s="15" customFormat="1" ht="15.75" customHeight="1" x14ac:dyDescent="0.35">
      <c r="B4" s="37"/>
      <c r="C4" s="37"/>
      <c r="D4" s="22"/>
      <c r="E4" s="22"/>
      <c r="F4" s="22"/>
      <c r="G4" s="22"/>
      <c r="H4" s="22"/>
      <c r="I4" s="30"/>
      <c r="J4" s="30"/>
    </row>
    <row r="5" spans="2:10" s="15" customFormat="1" ht="15.75" customHeight="1" x14ac:dyDescent="0.35">
      <c r="B5" s="37"/>
      <c r="C5" s="37"/>
      <c r="D5" s="22"/>
      <c r="E5" s="22"/>
      <c r="F5" s="22"/>
      <c r="G5" s="22"/>
      <c r="H5" s="22"/>
      <c r="I5" s="30"/>
      <c r="J5" s="30"/>
    </row>
    <row r="6" spans="2:10" s="15" customFormat="1" ht="18" x14ac:dyDescent="0.4">
      <c r="B6" s="19"/>
      <c r="C6" s="20"/>
      <c r="D6" s="19"/>
      <c r="E6" s="19"/>
      <c r="F6" s="19"/>
      <c r="G6" s="19"/>
      <c r="H6" s="19"/>
      <c r="I6" s="30"/>
      <c r="J6" s="30"/>
    </row>
    <row r="7" spans="2:10" s="15" customFormat="1" ht="18" x14ac:dyDescent="0.4">
      <c r="B7" s="19"/>
      <c r="C7" s="20"/>
      <c r="D7" s="19"/>
      <c r="E7" s="19"/>
      <c r="F7" s="19"/>
      <c r="G7" s="19"/>
      <c r="H7" s="19"/>
      <c r="I7" s="30"/>
      <c r="J7" s="30"/>
    </row>
    <row r="8" spans="2:10" s="15" customFormat="1" ht="18" x14ac:dyDescent="0.4">
      <c r="B8" s="171" t="s">
        <v>131</v>
      </c>
      <c r="C8" s="20"/>
      <c r="D8" s="151" t="s">
        <v>111</v>
      </c>
      <c r="E8" s="19"/>
      <c r="F8" s="19"/>
      <c r="G8" s="19"/>
      <c r="H8" s="19"/>
      <c r="I8" s="30"/>
      <c r="J8" s="30"/>
    </row>
    <row r="9" spans="2:10" s="15" customFormat="1" ht="18" x14ac:dyDescent="0.4">
      <c r="B9" s="19"/>
      <c r="C9" s="20"/>
      <c r="D9" s="19"/>
      <c r="E9" s="19"/>
      <c r="F9" s="19"/>
      <c r="G9" s="19"/>
      <c r="H9" s="19"/>
      <c r="I9" s="30"/>
      <c r="J9" s="30"/>
    </row>
    <row r="10" spans="2:10" s="15" customFormat="1" ht="18" x14ac:dyDescent="0.4">
      <c r="B10" s="20" t="s">
        <v>496</v>
      </c>
      <c r="C10" s="20"/>
      <c r="D10" s="19"/>
      <c r="E10" s="19"/>
      <c r="F10" s="19"/>
      <c r="G10" s="19"/>
      <c r="H10" s="19"/>
      <c r="I10" s="30"/>
      <c r="J10" s="30"/>
    </row>
    <row r="11" spans="2:10" s="15" customFormat="1" ht="15.5" x14ac:dyDescent="0.35">
      <c r="B11" s="24"/>
      <c r="C11" s="194"/>
      <c r="D11" s="194"/>
      <c r="E11" s="194"/>
      <c r="F11" s="194"/>
      <c r="G11" s="194"/>
      <c r="H11" s="174"/>
      <c r="I11" s="22"/>
      <c r="J11" s="22"/>
    </row>
    <row r="12" spans="2:10" ht="16.5" customHeight="1" x14ac:dyDescent="0.35">
      <c r="B12" s="18" t="s">
        <v>497</v>
      </c>
      <c r="C12" s="22"/>
      <c r="D12" s="22"/>
      <c r="E12" s="22"/>
      <c r="F12" s="22"/>
      <c r="G12" s="22"/>
      <c r="H12" s="22"/>
      <c r="I12" s="22"/>
      <c r="J12" s="22"/>
    </row>
    <row r="13" spans="2:10" ht="15.5" x14ac:dyDescent="0.35">
      <c r="B13" s="918" t="s">
        <v>498</v>
      </c>
      <c r="C13" s="22"/>
      <c r="D13" s="22"/>
      <c r="E13" s="22"/>
      <c r="F13" s="22"/>
      <c r="G13" s="22"/>
      <c r="H13" s="22"/>
      <c r="I13" s="22"/>
      <c r="J13" s="22"/>
    </row>
    <row r="14" spans="2:10" ht="15.5" x14ac:dyDescent="0.35">
      <c r="B14" s="22"/>
      <c r="C14" s="22"/>
      <c r="D14" s="22"/>
      <c r="E14" s="22"/>
      <c r="F14" s="22"/>
      <c r="G14" s="22"/>
      <c r="H14" s="22"/>
      <c r="I14" s="22"/>
      <c r="J14" s="22"/>
    </row>
    <row r="15" spans="2:10" ht="31.5" thickBot="1" x14ac:dyDescent="0.4">
      <c r="B15" s="206" t="s">
        <v>268</v>
      </c>
      <c r="C15" s="178">
        <v>2016</v>
      </c>
      <c r="D15" s="179">
        <v>2017</v>
      </c>
      <c r="E15" s="179">
        <v>2018</v>
      </c>
      <c r="F15" s="179">
        <v>2019</v>
      </c>
      <c r="G15" s="179">
        <v>2020</v>
      </c>
      <c r="H15" s="180" t="s">
        <v>174</v>
      </c>
      <c r="I15" s="180" t="s">
        <v>175</v>
      </c>
      <c r="J15" s="22"/>
    </row>
    <row r="16" spans="2:10" ht="15.5" x14ac:dyDescent="0.35">
      <c r="B16" s="422" t="s">
        <v>499</v>
      </c>
      <c r="C16" s="971">
        <v>6056645.4155596197</v>
      </c>
      <c r="D16" s="423">
        <v>6142131.4592500199</v>
      </c>
      <c r="E16" s="424">
        <v>6175922.7274243599</v>
      </c>
      <c r="F16" s="424">
        <v>6226332.0901623098</v>
      </c>
      <c r="G16" s="424">
        <v>5070673.8077813396</v>
      </c>
      <c r="H16" s="303">
        <v>-0.18560819847802901</v>
      </c>
      <c r="I16" s="182">
        <v>-0.16279170070701299</v>
      </c>
      <c r="J16" s="22"/>
    </row>
    <row r="17" spans="2:10" ht="15.75" customHeight="1" x14ac:dyDescent="0.35">
      <c r="B17" s="346" t="s">
        <v>500</v>
      </c>
      <c r="C17" s="972">
        <v>1340.9949838846701</v>
      </c>
      <c r="D17" s="425">
        <v>1398.10348640896</v>
      </c>
      <c r="E17" s="425">
        <v>1411.53978551557</v>
      </c>
      <c r="F17" s="425">
        <v>1417.96942172031</v>
      </c>
      <c r="G17" s="425">
        <v>1372.4520802556799</v>
      </c>
      <c r="H17" s="303">
        <v>-3.2100368856622298E-2</v>
      </c>
      <c r="I17" s="182">
        <v>2.3458026874847999E-2</v>
      </c>
      <c r="J17" s="22"/>
    </row>
    <row r="18" spans="2:10" ht="18" customHeight="1" x14ac:dyDescent="0.35">
      <c r="B18" s="346"/>
      <c r="C18" s="317"/>
      <c r="D18" s="297"/>
      <c r="E18" s="297"/>
      <c r="F18" s="297"/>
      <c r="G18" s="297"/>
      <c r="H18" s="22"/>
      <c r="I18" s="194" t="s">
        <v>501</v>
      </c>
      <c r="J18" s="22"/>
    </row>
  </sheetData>
  <hyperlinks>
    <hyperlink ref="B8" location="Contents!A1" display="Contents!A1"/>
    <hyperlink ref="D8" location="'Tab 18 - Acute ATC Code'!A1" display="Tab 18 - Acute ATC Code"/>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1F497D"/>
  </sheetPr>
  <dimension ref="A1:X40"/>
  <sheetViews>
    <sheetView showGridLines="0" zoomScale="80" zoomScaleNormal="80" workbookViewId="0">
      <selection activeCell="D8" sqref="D8"/>
    </sheetView>
  </sheetViews>
  <sheetFormatPr defaultColWidth="9.1796875" defaultRowHeight="12.5" x14ac:dyDescent="0.25"/>
  <cols>
    <col min="1" max="1" width="1.453125" style="27" customWidth="1"/>
    <col min="2" max="2" width="13.1796875" style="27" customWidth="1"/>
    <col min="3" max="3" width="17.7265625" style="27" customWidth="1"/>
    <col min="4" max="4" width="35.453125" style="27" customWidth="1"/>
    <col min="5" max="9" width="10.54296875" style="27" customWidth="1"/>
    <col min="10" max="11" width="12.54296875" style="27" customWidth="1"/>
    <col min="12" max="16384" width="9.1796875" style="27"/>
  </cols>
  <sheetData>
    <row r="1" spans="1:24"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row>
    <row r="2" spans="1:24"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row>
    <row r="3" spans="1:24"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row>
    <row r="4" spans="1:24"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row>
    <row r="5" spans="1:24"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row>
    <row r="6" spans="1:24"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row>
    <row r="7" spans="1:24"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row>
    <row r="8" spans="1:24" s="15" customFormat="1" ht="18" x14ac:dyDescent="0.4">
      <c r="A8" s="30"/>
      <c r="B8" s="171" t="s">
        <v>131</v>
      </c>
      <c r="C8" s="20"/>
      <c r="D8" s="151" t="s">
        <v>113</v>
      </c>
      <c r="E8" s="19"/>
      <c r="F8" s="19"/>
      <c r="G8" s="19"/>
      <c r="H8" s="19"/>
      <c r="I8" s="30"/>
      <c r="J8" s="30"/>
      <c r="K8" s="30"/>
      <c r="L8" s="30"/>
      <c r="M8" s="30"/>
      <c r="N8" s="30"/>
      <c r="O8" s="30"/>
      <c r="P8" s="30"/>
      <c r="Q8" s="30"/>
      <c r="R8" s="30"/>
      <c r="S8" s="30"/>
      <c r="T8" s="30"/>
      <c r="U8" s="30"/>
      <c r="V8" s="30"/>
      <c r="W8" s="30"/>
      <c r="X8" s="30"/>
    </row>
    <row r="9" spans="1:24"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row>
    <row r="10" spans="1:24" s="15" customFormat="1" ht="18" x14ac:dyDescent="0.4">
      <c r="A10" s="30"/>
      <c r="B10" s="20" t="s">
        <v>502</v>
      </c>
      <c r="C10" s="20"/>
      <c r="D10" s="19"/>
      <c r="E10" s="19"/>
      <c r="F10" s="19"/>
      <c r="G10" s="19"/>
      <c r="H10" s="19"/>
      <c r="I10" s="30"/>
      <c r="J10" s="30"/>
      <c r="K10" s="30"/>
      <c r="L10" s="30"/>
      <c r="M10" s="30"/>
      <c r="N10" s="30"/>
      <c r="O10" s="30"/>
      <c r="P10" s="30"/>
      <c r="Q10" s="30"/>
      <c r="R10" s="30"/>
      <c r="S10" s="30"/>
      <c r="T10" s="30"/>
      <c r="U10" s="30"/>
      <c r="V10" s="30"/>
      <c r="W10" s="30"/>
      <c r="X10" s="30"/>
    </row>
    <row r="11" spans="1:24"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row>
    <row r="12" spans="1:24" s="31" customFormat="1" ht="15.75" customHeight="1" x14ac:dyDescent="0.4">
      <c r="A12" s="33"/>
      <c r="B12" s="59" t="s">
        <v>503</v>
      </c>
      <c r="C12" s="33"/>
      <c r="G12" s="58"/>
    </row>
    <row r="13" spans="1:24" s="31" customFormat="1" ht="15.75" customHeight="1" x14ac:dyDescent="0.4">
      <c r="A13" s="33"/>
      <c r="B13" s="920" t="s">
        <v>504</v>
      </c>
      <c r="C13" s="33"/>
    </row>
    <row r="14" spans="1:24" ht="15.5" x14ac:dyDescent="0.35">
      <c r="A14" s="41"/>
      <c r="B14" s="30"/>
      <c r="C14" s="41"/>
      <c r="D14" s="30"/>
      <c r="E14" s="30"/>
      <c r="F14" s="30"/>
      <c r="G14" s="30"/>
      <c r="H14" s="30"/>
      <c r="I14" s="30"/>
      <c r="J14" s="30"/>
      <c r="K14" s="30"/>
      <c r="L14" s="30"/>
      <c r="M14" s="30"/>
      <c r="N14" s="30"/>
      <c r="O14" s="30"/>
      <c r="P14" s="30"/>
      <c r="Q14" s="30"/>
      <c r="R14" s="30"/>
      <c r="S14" s="30"/>
      <c r="T14" s="30"/>
      <c r="U14" s="30"/>
      <c r="V14" s="30"/>
      <c r="W14" s="30"/>
      <c r="X14" s="30"/>
    </row>
    <row r="15" spans="1:24" ht="31.5" thickBot="1" x14ac:dyDescent="0.4">
      <c r="A15" s="41"/>
      <c r="B15" s="270" t="s">
        <v>223</v>
      </c>
      <c r="C15" s="270" t="s">
        <v>224</v>
      </c>
      <c r="D15" s="270" t="s">
        <v>225</v>
      </c>
      <c r="E15" s="178">
        <v>2016</v>
      </c>
      <c r="F15" s="179">
        <v>2017</v>
      </c>
      <c r="G15" s="179">
        <v>2018</v>
      </c>
      <c r="H15" s="179">
        <v>2019</v>
      </c>
      <c r="I15" s="179">
        <v>2020</v>
      </c>
      <c r="J15" s="358" t="s">
        <v>174</v>
      </c>
      <c r="K15" s="358" t="s">
        <v>175</v>
      </c>
      <c r="L15" s="30"/>
      <c r="M15" s="30"/>
      <c r="N15" s="30"/>
      <c r="O15" s="30"/>
      <c r="P15" s="30"/>
      <c r="Q15" s="30"/>
      <c r="R15" s="30"/>
      <c r="S15" s="30"/>
      <c r="T15" s="30"/>
      <c r="U15" s="30"/>
      <c r="V15" s="30"/>
      <c r="W15" s="30"/>
      <c r="X15" s="30"/>
    </row>
    <row r="16" spans="1:24" s="15" customFormat="1" ht="15.75" customHeight="1" x14ac:dyDescent="0.35">
      <c r="A16" s="30"/>
      <c r="B16" s="275" t="s">
        <v>226</v>
      </c>
      <c r="C16" s="275"/>
      <c r="D16" s="275" t="s">
        <v>227</v>
      </c>
      <c r="E16" s="881">
        <v>121.969026671601</v>
      </c>
      <c r="F16" s="882">
        <v>140.71306076641699</v>
      </c>
      <c r="G16" s="882">
        <v>154.53674929062299</v>
      </c>
      <c r="H16" s="882">
        <v>169.302758812804</v>
      </c>
      <c r="I16" s="882">
        <v>174.85581288903199</v>
      </c>
      <c r="J16" s="426">
        <v>3.2799548661623101E-2</v>
      </c>
      <c r="K16" s="427">
        <v>0.43360833205488802</v>
      </c>
      <c r="L16" s="30"/>
      <c r="M16" s="277"/>
      <c r="N16" s="277"/>
      <c r="O16" s="277"/>
      <c r="P16" s="277"/>
      <c r="Q16" s="277"/>
      <c r="R16" s="30"/>
      <c r="S16" s="278"/>
      <c r="T16" s="278"/>
      <c r="U16" s="278"/>
      <c r="V16" s="278"/>
      <c r="W16" s="278"/>
      <c r="X16" s="278"/>
    </row>
    <row r="17" spans="1:24" s="15" customFormat="1" ht="15.75" customHeight="1" x14ac:dyDescent="0.35">
      <c r="A17" s="30"/>
      <c r="B17" s="275" t="s">
        <v>228</v>
      </c>
      <c r="C17" s="275"/>
      <c r="D17" s="275" t="s">
        <v>229</v>
      </c>
      <c r="E17" s="881">
        <v>192.68210491636199</v>
      </c>
      <c r="F17" s="882">
        <v>208.41063672516</v>
      </c>
      <c r="G17" s="882">
        <v>205.81433600842101</v>
      </c>
      <c r="H17" s="882">
        <v>211.39595887364101</v>
      </c>
      <c r="I17" s="882">
        <v>199.81405790617299</v>
      </c>
      <c r="J17" s="426">
        <v>-5.4787712258922101E-2</v>
      </c>
      <c r="K17" s="427">
        <v>3.7014091126452903E-2</v>
      </c>
      <c r="L17" s="30"/>
      <c r="M17" s="277"/>
      <c r="N17" s="277"/>
      <c r="O17" s="277"/>
      <c r="P17" s="277"/>
      <c r="Q17" s="277"/>
      <c r="R17" s="30"/>
      <c r="S17" s="278"/>
      <c r="T17" s="278"/>
      <c r="U17" s="278"/>
      <c r="V17" s="278"/>
      <c r="W17" s="278"/>
      <c r="X17" s="278"/>
    </row>
    <row r="18" spans="1:24" s="15" customFormat="1" ht="15.75" customHeight="1" x14ac:dyDescent="0.35">
      <c r="A18" s="30"/>
      <c r="B18" s="275" t="s">
        <v>230</v>
      </c>
      <c r="C18" s="275"/>
      <c r="D18" s="275" t="s">
        <v>231</v>
      </c>
      <c r="E18" s="881">
        <v>34.4895903884345</v>
      </c>
      <c r="F18" s="882">
        <v>35.2988165996994</v>
      </c>
      <c r="G18" s="882">
        <v>37.261242577381402</v>
      </c>
      <c r="H18" s="882">
        <v>36.011588233865197</v>
      </c>
      <c r="I18" s="882">
        <v>25.854616821428198</v>
      </c>
      <c r="J18" s="426">
        <v>-0.28204730506402398</v>
      </c>
      <c r="K18" s="427">
        <v>-0.250364630885901</v>
      </c>
      <c r="L18" s="30"/>
      <c r="M18" s="277"/>
      <c r="N18" s="277"/>
      <c r="O18" s="277"/>
      <c r="P18" s="277"/>
      <c r="Q18" s="277"/>
      <c r="R18" s="30"/>
      <c r="S18" s="278"/>
      <c r="T18" s="278"/>
      <c r="U18" s="278"/>
      <c r="V18" s="278"/>
      <c r="W18" s="278"/>
      <c r="X18" s="278"/>
    </row>
    <row r="19" spans="1:24" s="15" customFormat="1" ht="15.75" customHeight="1" x14ac:dyDescent="0.35">
      <c r="A19" s="30"/>
      <c r="B19" s="275" t="s">
        <v>232</v>
      </c>
      <c r="C19" s="275"/>
      <c r="D19" s="275" t="s">
        <v>233</v>
      </c>
      <c r="E19" s="881">
        <v>191.664051458963</v>
      </c>
      <c r="F19" s="882">
        <v>199.649107891581</v>
      </c>
      <c r="G19" s="882">
        <v>209.68127851084299</v>
      </c>
      <c r="H19" s="882">
        <v>211.34459704123401</v>
      </c>
      <c r="I19" s="882">
        <v>196.53132848428601</v>
      </c>
      <c r="J19" s="426">
        <v>-7.0090595001384801E-2</v>
      </c>
      <c r="K19" s="427">
        <v>2.53948353291783E-2</v>
      </c>
      <c r="L19" s="30"/>
      <c r="M19" s="277"/>
      <c r="N19" s="277"/>
      <c r="O19" s="277"/>
      <c r="P19" s="277"/>
      <c r="Q19" s="277"/>
      <c r="R19" s="30"/>
      <c r="S19" s="278"/>
      <c r="T19" s="278"/>
      <c r="U19" s="278"/>
      <c r="V19" s="278"/>
      <c r="W19" s="278"/>
      <c r="X19" s="278"/>
    </row>
    <row r="20" spans="1:24" s="15" customFormat="1" ht="15.75" customHeight="1" x14ac:dyDescent="0.35">
      <c r="A20" s="30"/>
      <c r="B20" s="275" t="s">
        <v>234</v>
      </c>
      <c r="C20" s="275"/>
      <c r="D20" s="275" t="s">
        <v>235</v>
      </c>
      <c r="E20" s="881">
        <v>6.1994482048279998E-3</v>
      </c>
      <c r="F20" s="882">
        <v>2.2307262971673399E-2</v>
      </c>
      <c r="G20" s="882">
        <v>3.1997740045331701E-3</v>
      </c>
      <c r="H20" s="882">
        <v>1.11591384234187E-2</v>
      </c>
      <c r="I20" s="882">
        <v>9.4732622586043598E-3</v>
      </c>
      <c r="J20" s="426">
        <v>-0.15107583586169601</v>
      </c>
      <c r="K20" s="427">
        <v>0.52808152364702199</v>
      </c>
      <c r="L20" s="30"/>
      <c r="M20" s="277"/>
      <c r="N20" s="277"/>
      <c r="O20" s="277"/>
      <c r="P20" s="277"/>
      <c r="Q20" s="277"/>
      <c r="R20" s="30"/>
      <c r="S20" s="278"/>
      <c r="T20" s="278"/>
      <c r="U20" s="278"/>
      <c r="V20" s="278"/>
      <c r="W20" s="278"/>
      <c r="X20" s="278"/>
    </row>
    <row r="21" spans="1:24" s="15" customFormat="1" ht="15.75" customHeight="1" x14ac:dyDescent="0.35">
      <c r="A21" s="30"/>
      <c r="B21" s="275" t="s">
        <v>234</v>
      </c>
      <c r="C21" s="275" t="s">
        <v>236</v>
      </c>
      <c r="D21" s="275" t="s">
        <v>237</v>
      </c>
      <c r="E21" s="881">
        <v>153.746522128008</v>
      </c>
      <c r="F21" s="882">
        <v>159.90565848764001</v>
      </c>
      <c r="G21" s="882">
        <v>156.28627981856101</v>
      </c>
      <c r="H21" s="882">
        <v>155.44080115022601</v>
      </c>
      <c r="I21" s="882">
        <v>157.64140310021099</v>
      </c>
      <c r="J21" s="426">
        <v>1.41571706636901E-2</v>
      </c>
      <c r="K21" s="427">
        <v>2.5333132211993101E-2</v>
      </c>
      <c r="L21" s="30"/>
      <c r="M21" s="277"/>
      <c r="N21" s="277"/>
      <c r="O21" s="277"/>
      <c r="P21" s="277"/>
      <c r="Q21" s="277"/>
      <c r="R21" s="30"/>
      <c r="S21" s="278"/>
      <c r="T21" s="278"/>
      <c r="U21" s="278"/>
      <c r="V21" s="278"/>
      <c r="W21" s="278"/>
      <c r="X21" s="278"/>
    </row>
    <row r="22" spans="1:24" s="15" customFormat="1" ht="15.75" customHeight="1" x14ac:dyDescent="0.35">
      <c r="A22" s="30"/>
      <c r="B22" s="275" t="s">
        <v>234</v>
      </c>
      <c r="C22" s="275" t="s">
        <v>238</v>
      </c>
      <c r="D22" s="275" t="s">
        <v>239</v>
      </c>
      <c r="E22" s="881">
        <v>27.043582785106501</v>
      </c>
      <c r="F22" s="882">
        <v>15.4457287054412</v>
      </c>
      <c r="G22" s="882">
        <v>16.342290665315598</v>
      </c>
      <c r="H22" s="882">
        <v>17.849214988772498</v>
      </c>
      <c r="I22" s="882">
        <v>20.183979259664898</v>
      </c>
      <c r="J22" s="426">
        <v>0.13080487138291499</v>
      </c>
      <c r="K22" s="427">
        <v>-0.25364995385224298</v>
      </c>
      <c r="L22" s="30"/>
      <c r="M22" s="277"/>
      <c r="N22" s="277"/>
      <c r="O22" s="277"/>
      <c r="P22" s="277"/>
      <c r="Q22" s="277"/>
      <c r="R22" s="30"/>
      <c r="S22" s="278"/>
      <c r="T22" s="278"/>
      <c r="U22" s="278"/>
      <c r="V22" s="278"/>
      <c r="W22" s="278"/>
      <c r="X22" s="278"/>
    </row>
    <row r="23" spans="1:24" s="15" customFormat="1" ht="15.75" customHeight="1" x14ac:dyDescent="0.35">
      <c r="A23" s="30"/>
      <c r="B23" s="275" t="s">
        <v>240</v>
      </c>
      <c r="C23" s="275"/>
      <c r="D23" s="275" t="s">
        <v>241</v>
      </c>
      <c r="E23" s="881">
        <v>32.393764705871398</v>
      </c>
      <c r="F23" s="882">
        <v>33.269837492495</v>
      </c>
      <c r="G23" s="882">
        <v>33.528545450655599</v>
      </c>
      <c r="H23" s="882">
        <v>30.9488719781227</v>
      </c>
      <c r="I23" s="882">
        <v>30.232891356029</v>
      </c>
      <c r="J23" s="426">
        <v>-2.3134304300324801E-2</v>
      </c>
      <c r="K23" s="427">
        <v>-6.6706459390030601E-2</v>
      </c>
      <c r="L23" s="30"/>
      <c r="M23" s="277"/>
      <c r="N23" s="277"/>
      <c r="O23" s="277"/>
      <c r="P23" s="277"/>
      <c r="Q23" s="277"/>
      <c r="R23" s="30"/>
      <c r="S23" s="278"/>
      <c r="T23" s="278"/>
      <c r="U23" s="278"/>
      <c r="V23" s="278"/>
      <c r="W23" s="278"/>
      <c r="X23" s="278"/>
    </row>
    <row r="24" spans="1:24" s="15" customFormat="1" ht="15.75" customHeight="1" x14ac:dyDescent="0.35">
      <c r="A24" s="30"/>
      <c r="B24" s="275" t="s">
        <v>327</v>
      </c>
      <c r="C24" s="275"/>
      <c r="D24" s="275" t="s">
        <v>243</v>
      </c>
      <c r="E24" s="881">
        <v>13.326525748780799</v>
      </c>
      <c r="F24" s="882">
        <v>13.4515830720956</v>
      </c>
      <c r="G24" s="882">
        <v>12.708816680147599</v>
      </c>
      <c r="H24" s="882">
        <v>13.835016313597601</v>
      </c>
      <c r="I24" s="882">
        <v>14.615890341846701</v>
      </c>
      <c r="J24" s="426">
        <v>5.6441858148129097E-2</v>
      </c>
      <c r="K24" s="427">
        <v>9.67517429052277E-2</v>
      </c>
      <c r="L24" s="30"/>
      <c r="M24" s="277"/>
      <c r="N24" s="277"/>
      <c r="O24" s="277"/>
      <c r="P24" s="277"/>
      <c r="Q24" s="277"/>
      <c r="R24" s="30"/>
      <c r="S24" s="278"/>
      <c r="T24" s="278"/>
      <c r="U24" s="278"/>
      <c r="V24" s="278"/>
      <c r="W24" s="278"/>
      <c r="X24" s="278"/>
    </row>
    <row r="25" spans="1:24" s="15" customFormat="1" ht="15.75" customHeight="1" x14ac:dyDescent="0.35">
      <c r="A25" s="30"/>
      <c r="B25" s="275" t="s">
        <v>328</v>
      </c>
      <c r="C25" s="275"/>
      <c r="D25" s="275" t="s">
        <v>245</v>
      </c>
      <c r="E25" s="881">
        <v>93.993655381382993</v>
      </c>
      <c r="F25" s="882">
        <v>95.178340118079802</v>
      </c>
      <c r="G25" s="882">
        <v>98.840660930081398</v>
      </c>
      <c r="H25" s="882">
        <v>102.900381536257</v>
      </c>
      <c r="I25" s="882">
        <v>111.03205102353201</v>
      </c>
      <c r="J25" s="426">
        <v>7.9024677711327193E-2</v>
      </c>
      <c r="K25" s="427">
        <v>0.181271763216515</v>
      </c>
      <c r="L25" s="30"/>
      <c r="M25" s="277"/>
      <c r="N25" s="277"/>
      <c r="O25" s="277"/>
      <c r="P25" s="277"/>
      <c r="Q25" s="277"/>
      <c r="R25" s="30"/>
      <c r="S25" s="278"/>
      <c r="T25" s="278"/>
      <c r="U25" s="278"/>
      <c r="V25" s="278"/>
      <c r="W25" s="278"/>
      <c r="X25" s="278"/>
    </row>
    <row r="26" spans="1:24" s="15" customFormat="1" ht="15.75" customHeight="1" x14ac:dyDescent="0.35">
      <c r="A26" s="30"/>
      <c r="B26" s="275" t="s">
        <v>246</v>
      </c>
      <c r="C26" s="275"/>
      <c r="D26" s="275" t="s">
        <v>247</v>
      </c>
      <c r="E26" s="881">
        <v>150.620483582053</v>
      </c>
      <c r="F26" s="882">
        <v>147.82400616590999</v>
      </c>
      <c r="G26" s="882">
        <v>134.305657040451</v>
      </c>
      <c r="H26" s="882">
        <v>125.161363418978</v>
      </c>
      <c r="I26" s="882">
        <v>101.43859607336</v>
      </c>
      <c r="J26" s="426">
        <v>-0.18953746345991801</v>
      </c>
      <c r="K26" s="427">
        <v>-0.32652854604533599</v>
      </c>
      <c r="L26" s="30"/>
      <c r="M26" s="277"/>
      <c r="N26" s="277"/>
      <c r="O26" s="277"/>
      <c r="P26" s="277"/>
      <c r="Q26" s="277"/>
      <c r="R26" s="30"/>
      <c r="S26" s="278"/>
      <c r="T26" s="278"/>
      <c r="U26" s="278"/>
      <c r="V26" s="278"/>
      <c r="W26" s="278"/>
      <c r="X26" s="278"/>
    </row>
    <row r="27" spans="1:24" s="15" customFormat="1" ht="15.75" customHeight="1" x14ac:dyDescent="0.35">
      <c r="A27" s="30"/>
      <c r="B27" s="275" t="s">
        <v>248</v>
      </c>
      <c r="C27" s="275"/>
      <c r="D27" s="275" t="s">
        <v>249</v>
      </c>
      <c r="E27" s="881">
        <v>19.702453793261501</v>
      </c>
      <c r="F27" s="882">
        <v>21.172346824219701</v>
      </c>
      <c r="G27" s="882">
        <v>21.644439284173998</v>
      </c>
      <c r="H27" s="882">
        <v>20.7771157574626</v>
      </c>
      <c r="I27" s="882">
        <v>20.083250803174799</v>
      </c>
      <c r="J27" s="426">
        <v>-3.3395634042160401E-2</v>
      </c>
      <c r="K27" s="427">
        <v>1.9327390075821599E-2</v>
      </c>
      <c r="L27" s="30"/>
      <c r="M27" s="277"/>
      <c r="N27" s="277"/>
      <c r="O27" s="277"/>
      <c r="P27" s="277"/>
      <c r="Q27" s="277"/>
      <c r="R27" s="30"/>
      <c r="S27" s="278"/>
      <c r="T27" s="278"/>
      <c r="U27" s="278"/>
      <c r="V27" s="278"/>
      <c r="W27" s="278"/>
      <c r="X27" s="278"/>
    </row>
    <row r="28" spans="1:24" s="15" customFormat="1" ht="15.75" customHeight="1" x14ac:dyDescent="0.35">
      <c r="A28" s="30"/>
      <c r="B28" s="275" t="s">
        <v>329</v>
      </c>
      <c r="C28" s="275"/>
      <c r="D28" s="275" t="s">
        <v>251</v>
      </c>
      <c r="E28" s="881">
        <v>66.868811114843098</v>
      </c>
      <c r="F28" s="882">
        <v>69.539871918372995</v>
      </c>
      <c r="G28" s="882">
        <v>71.301643114425403</v>
      </c>
      <c r="H28" s="882">
        <v>73.827654128957107</v>
      </c>
      <c r="I28" s="882">
        <v>73.6673905592355</v>
      </c>
      <c r="J28" s="426">
        <v>-2.1707796571951402E-3</v>
      </c>
      <c r="K28" s="427">
        <v>0.10167041003191001</v>
      </c>
      <c r="L28" s="30"/>
      <c r="M28" s="277"/>
      <c r="N28" s="277"/>
      <c r="O28" s="277"/>
      <c r="P28" s="277"/>
      <c r="Q28" s="277"/>
      <c r="R28" s="30"/>
      <c r="S28" s="278"/>
      <c r="T28" s="278"/>
      <c r="U28" s="278"/>
      <c r="V28" s="278"/>
      <c r="W28" s="278"/>
      <c r="X28" s="278"/>
    </row>
    <row r="29" spans="1:24" s="15" customFormat="1" ht="15.75" customHeight="1" x14ac:dyDescent="0.35">
      <c r="A29" s="30"/>
      <c r="B29" s="275" t="s">
        <v>252</v>
      </c>
      <c r="C29" s="275"/>
      <c r="D29" s="275" t="s">
        <v>253</v>
      </c>
      <c r="E29" s="881">
        <v>98.989943831003302</v>
      </c>
      <c r="F29" s="882">
        <v>107.54188340393701</v>
      </c>
      <c r="G29" s="882">
        <v>106.685091270383</v>
      </c>
      <c r="H29" s="882">
        <v>94.926385745129707</v>
      </c>
      <c r="I29" s="882">
        <v>87.302112799491496</v>
      </c>
      <c r="J29" s="426">
        <v>-8.0317741856397798E-2</v>
      </c>
      <c r="K29" s="427">
        <v>-0.11807089265012</v>
      </c>
      <c r="L29" s="30"/>
      <c r="M29" s="277"/>
      <c r="N29" s="277"/>
      <c r="O29" s="277"/>
      <c r="P29" s="277"/>
      <c r="Q29" s="277"/>
      <c r="R29" s="30"/>
      <c r="S29" s="278"/>
      <c r="T29" s="278"/>
      <c r="U29" s="278"/>
      <c r="V29" s="278"/>
      <c r="W29" s="278"/>
      <c r="X29" s="278"/>
    </row>
    <row r="30" spans="1:24" s="15" customFormat="1" ht="15.75" customHeight="1" x14ac:dyDescent="0.35">
      <c r="A30" s="30"/>
      <c r="B30" s="275" t="s">
        <v>254</v>
      </c>
      <c r="C30" s="275"/>
      <c r="D30" s="275" t="s">
        <v>255</v>
      </c>
      <c r="E30" s="881">
        <v>29.412212049468899</v>
      </c>
      <c r="F30" s="882">
        <v>31.428625028870499</v>
      </c>
      <c r="G30" s="882">
        <v>31.0248114285566</v>
      </c>
      <c r="H30" s="882">
        <v>29.7147858963673</v>
      </c>
      <c r="I30" s="882">
        <v>30.842002496069298</v>
      </c>
      <c r="J30" s="426">
        <v>3.79345354744689E-2</v>
      </c>
      <c r="K30" s="427">
        <v>4.8612135809287201E-2</v>
      </c>
      <c r="L30" s="30"/>
      <c r="M30" s="277"/>
      <c r="N30" s="277"/>
      <c r="O30" s="277"/>
      <c r="P30" s="277"/>
      <c r="Q30" s="277"/>
      <c r="R30" s="30"/>
      <c r="S30" s="278"/>
      <c r="T30" s="278"/>
      <c r="U30" s="278"/>
      <c r="V30" s="278"/>
      <c r="W30" s="278"/>
      <c r="X30" s="278"/>
    </row>
    <row r="31" spans="1:24" s="15" customFormat="1" ht="15.75" customHeight="1" x14ac:dyDescent="0.35">
      <c r="A31" s="30"/>
      <c r="B31" s="275" t="s">
        <v>256</v>
      </c>
      <c r="C31" s="275"/>
      <c r="D31" s="275" t="s">
        <v>257</v>
      </c>
      <c r="E31" s="881">
        <v>72.589285154173993</v>
      </c>
      <c r="F31" s="882">
        <v>78.962574179236896</v>
      </c>
      <c r="G31" s="882">
        <v>79.326581657813605</v>
      </c>
      <c r="H31" s="882">
        <v>80.274996090505894</v>
      </c>
      <c r="I31" s="882">
        <v>80.874860280659405</v>
      </c>
      <c r="J31" s="426">
        <v>7.4726156258812203E-3</v>
      </c>
      <c r="K31" s="427">
        <v>0.114143225255456</v>
      </c>
      <c r="L31" s="30"/>
      <c r="M31" s="277"/>
      <c r="N31" s="277"/>
      <c r="O31" s="277"/>
      <c r="P31" s="277"/>
      <c r="Q31" s="277"/>
      <c r="R31" s="30"/>
      <c r="S31" s="278"/>
      <c r="T31" s="278"/>
      <c r="U31" s="278"/>
      <c r="V31" s="278"/>
      <c r="W31" s="278"/>
      <c r="X31" s="278"/>
    </row>
    <row r="32" spans="1:24" s="15" customFormat="1" ht="15.75" customHeight="1" x14ac:dyDescent="0.35">
      <c r="A32" s="30"/>
      <c r="B32" s="275" t="s">
        <v>258</v>
      </c>
      <c r="C32" s="275"/>
      <c r="D32" s="275" t="s">
        <v>259</v>
      </c>
      <c r="E32" s="881">
        <v>19.7909856037742</v>
      </c>
      <c r="F32" s="882">
        <v>20.753607630722801</v>
      </c>
      <c r="G32" s="882">
        <v>20.309205589822302</v>
      </c>
      <c r="H32" s="882">
        <v>22.120054110434499</v>
      </c>
      <c r="I32" s="882">
        <v>23.092734576243402</v>
      </c>
      <c r="J32" s="426">
        <v>4.3972788717097998E-2</v>
      </c>
      <c r="K32" s="427">
        <v>0.166830952160336</v>
      </c>
      <c r="L32" s="30"/>
      <c r="M32" s="277"/>
      <c r="N32" s="277"/>
      <c r="O32" s="277"/>
      <c r="P32" s="277"/>
      <c r="Q32" s="277"/>
      <c r="R32" s="30"/>
      <c r="S32" s="278"/>
      <c r="T32" s="278"/>
      <c r="U32" s="278"/>
      <c r="V32" s="278"/>
      <c r="W32" s="278"/>
      <c r="X32" s="278"/>
    </row>
    <row r="33" spans="1:24" s="15" customFormat="1" ht="15.75" customHeight="1" x14ac:dyDescent="0.35">
      <c r="A33" s="30"/>
      <c r="B33" s="275" t="s">
        <v>260</v>
      </c>
      <c r="C33" s="275"/>
      <c r="D33" s="275" t="s">
        <v>260</v>
      </c>
      <c r="E33" s="881">
        <v>21.705785123380199</v>
      </c>
      <c r="F33" s="882">
        <v>19.535494136112298</v>
      </c>
      <c r="G33" s="882">
        <v>21.938956423913702</v>
      </c>
      <c r="H33" s="882">
        <v>22.1267185055308</v>
      </c>
      <c r="I33" s="882">
        <v>24.3796282229812</v>
      </c>
      <c r="J33" s="426">
        <v>0.101818519401656</v>
      </c>
      <c r="K33" s="427">
        <v>0.123185735249948</v>
      </c>
      <c r="L33" s="30"/>
      <c r="M33" s="277"/>
      <c r="N33" s="277"/>
      <c r="O33" s="277"/>
      <c r="P33" s="277"/>
      <c r="Q33" s="277"/>
      <c r="R33" s="30"/>
      <c r="S33" s="278"/>
      <c r="T33" s="278"/>
      <c r="U33" s="278"/>
      <c r="V33" s="278"/>
      <c r="W33" s="278"/>
      <c r="X33" s="278"/>
    </row>
    <row r="34" spans="1:24" s="15" customFormat="1" ht="16.5" customHeight="1" x14ac:dyDescent="0.35">
      <c r="A34" s="30"/>
      <c r="B34" s="428" t="s">
        <v>261</v>
      </c>
      <c r="C34" s="428"/>
      <c r="D34" s="429"/>
      <c r="E34" s="880">
        <v>1340.9949838846701</v>
      </c>
      <c r="F34" s="880">
        <v>1398.10348640896</v>
      </c>
      <c r="G34" s="880">
        <v>1411.53978551557</v>
      </c>
      <c r="H34" s="880">
        <v>1417.96942172031</v>
      </c>
      <c r="I34" s="880">
        <v>1372.4520802556799</v>
      </c>
      <c r="J34" s="430">
        <v>-3.2100368856622298E-2</v>
      </c>
      <c r="K34" s="431">
        <v>2.3458026874848201E-2</v>
      </c>
      <c r="L34" s="30"/>
      <c r="M34" s="282"/>
      <c r="N34" s="282"/>
      <c r="O34" s="282"/>
      <c r="P34" s="282"/>
      <c r="Q34" s="282"/>
      <c r="R34" s="30"/>
      <c r="S34" s="278"/>
      <c r="T34" s="278"/>
      <c r="U34" s="278"/>
      <c r="V34" s="278"/>
      <c r="W34" s="278"/>
      <c r="X34" s="278"/>
    </row>
    <row r="35" spans="1:24" ht="15.5" x14ac:dyDescent="0.35">
      <c r="A35" s="30"/>
      <c r="B35" s="30"/>
      <c r="C35" s="30"/>
      <c r="D35" s="30"/>
      <c r="E35" s="30"/>
      <c r="F35" s="432"/>
      <c r="G35" s="432"/>
      <c r="H35" s="432"/>
      <c r="I35" s="432"/>
      <c r="J35" s="432"/>
      <c r="K35" s="30"/>
      <c r="L35" s="30"/>
      <c r="M35" s="30"/>
      <c r="N35" s="30"/>
      <c r="O35" s="30"/>
      <c r="P35" s="30"/>
      <c r="Q35" s="30"/>
      <c r="R35" s="30"/>
      <c r="S35" s="30"/>
      <c r="T35" s="30"/>
      <c r="U35" s="30"/>
      <c r="V35" s="30"/>
      <c r="W35" s="30"/>
      <c r="X35" s="30"/>
    </row>
    <row r="36" spans="1:24" ht="15.5" x14ac:dyDescent="0.35">
      <c r="A36" s="30"/>
      <c r="B36" s="30"/>
      <c r="C36" s="30"/>
      <c r="D36" s="30"/>
      <c r="E36" s="30"/>
      <c r="F36" s="30"/>
      <c r="G36" s="30"/>
      <c r="H36" s="30"/>
      <c r="I36" s="30"/>
      <c r="J36" s="30"/>
      <c r="K36" s="30"/>
      <c r="L36" s="30"/>
      <c r="M36" s="30"/>
      <c r="N36" s="30"/>
      <c r="O36" s="30"/>
      <c r="P36" s="30"/>
      <c r="Q36" s="30"/>
      <c r="R36" s="30"/>
      <c r="S36" s="30"/>
      <c r="T36" s="30"/>
      <c r="U36" s="30"/>
      <c r="V36" s="30"/>
      <c r="W36" s="30"/>
      <c r="X36" s="30"/>
    </row>
    <row r="37" spans="1:24" ht="15.5" x14ac:dyDescent="0.35">
      <c r="A37" s="30"/>
      <c r="B37" s="209"/>
      <c r="C37" s="432"/>
      <c r="D37" s="30"/>
      <c r="E37" s="433"/>
      <c r="F37" s="434"/>
      <c r="G37" s="433"/>
      <c r="H37" s="182"/>
      <c r="I37" s="182"/>
      <c r="J37" s="30"/>
      <c r="K37" s="30"/>
      <c r="L37" s="30"/>
      <c r="M37" s="30"/>
      <c r="N37" s="30"/>
      <c r="O37" s="30"/>
      <c r="P37" s="30"/>
      <c r="Q37" s="30"/>
      <c r="R37" s="30"/>
      <c r="S37" s="30"/>
      <c r="T37" s="30"/>
      <c r="U37" s="30"/>
      <c r="V37" s="30"/>
      <c r="W37" s="30"/>
      <c r="X37" s="30"/>
    </row>
    <row r="38" spans="1:24" ht="15.5" x14ac:dyDescent="0.35">
      <c r="A38" s="30"/>
      <c r="B38" s="18" t="s">
        <v>262</v>
      </c>
      <c r="C38" s="847"/>
      <c r="D38" s="847"/>
      <c r="E38" s="30"/>
      <c r="F38" s="435"/>
      <c r="G38" s="435"/>
      <c r="H38" s="435"/>
      <c r="I38" s="435"/>
      <c r="J38" s="435"/>
      <c r="K38" s="267"/>
      <c r="L38" s="30"/>
      <c r="M38" s="30"/>
      <c r="N38" s="30"/>
      <c r="O38" s="30"/>
      <c r="P38" s="30"/>
      <c r="Q38" s="30"/>
      <c r="R38" s="30"/>
      <c r="S38" s="30"/>
      <c r="T38" s="30"/>
      <c r="U38" s="30"/>
      <c r="V38" s="30"/>
      <c r="W38" s="30"/>
      <c r="X38" s="30"/>
    </row>
    <row r="39" spans="1:24" ht="15.5" x14ac:dyDescent="0.35">
      <c r="A39" s="30"/>
      <c r="B39" s="219" t="s">
        <v>263</v>
      </c>
      <c r="C39" s="30"/>
      <c r="D39" s="30"/>
      <c r="E39" s="30"/>
      <c r="F39" s="30"/>
      <c r="G39" s="30"/>
      <c r="H39" s="30"/>
      <c r="I39" s="30"/>
      <c r="J39" s="30"/>
      <c r="K39" s="30"/>
      <c r="L39" s="30"/>
      <c r="M39" s="30"/>
      <c r="N39" s="30"/>
      <c r="O39" s="30"/>
      <c r="P39" s="30"/>
      <c r="Q39" s="30"/>
      <c r="R39" s="30"/>
      <c r="S39" s="30"/>
      <c r="T39" s="30"/>
      <c r="U39" s="30"/>
      <c r="V39" s="30"/>
      <c r="W39" s="30"/>
      <c r="X39" s="30"/>
    </row>
    <row r="40" spans="1:24" ht="15.5" x14ac:dyDescent="0.35">
      <c r="A40" s="30"/>
      <c r="B40" s="219" t="s">
        <v>264</v>
      </c>
      <c r="C40" s="30"/>
      <c r="D40" s="30"/>
      <c r="E40" s="30"/>
      <c r="F40" s="30"/>
      <c r="G40" s="30"/>
      <c r="H40" s="30"/>
      <c r="I40" s="30"/>
      <c r="J40" s="30"/>
      <c r="K40" s="30"/>
      <c r="L40" s="30"/>
      <c r="M40" s="30"/>
      <c r="N40" s="30"/>
      <c r="O40" s="30"/>
      <c r="P40" s="30"/>
      <c r="Q40" s="30"/>
      <c r="R40" s="30"/>
      <c r="S40" s="30"/>
      <c r="T40" s="30"/>
      <c r="U40" s="30"/>
      <c r="V40" s="30"/>
      <c r="W40" s="30"/>
      <c r="X40" s="30"/>
    </row>
  </sheetData>
  <hyperlinks>
    <hyperlink ref="B8" location="Contents!A1" display="Contents!A1"/>
    <hyperlink ref="D8" location="'Tab 19 - Acute AWaRe'!A1" display="Tab 19 - Acute AWaRe"/>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1F497D"/>
  </sheetPr>
  <dimension ref="A1:AG48"/>
  <sheetViews>
    <sheetView showGridLines="0" zoomScale="80" zoomScaleNormal="80" workbookViewId="0">
      <selection activeCell="D8" sqref="D8"/>
    </sheetView>
  </sheetViews>
  <sheetFormatPr defaultColWidth="9.1796875" defaultRowHeight="12.5" x14ac:dyDescent="0.25"/>
  <cols>
    <col min="1" max="1" width="1.453125" style="21" customWidth="1"/>
    <col min="2" max="2" width="38.54296875" style="21" customWidth="1"/>
    <col min="3" max="7" width="10.54296875" style="21" customWidth="1"/>
    <col min="8" max="9" width="12.54296875" style="21" customWidth="1"/>
    <col min="10" max="10" width="10.54296875" style="21" customWidth="1"/>
    <col min="11" max="11" width="17.81640625" style="21" customWidth="1"/>
    <col min="12" max="12" width="8.1796875" style="21" customWidth="1"/>
    <col min="13" max="13" width="7.453125" style="21" customWidth="1"/>
    <col min="14" max="14" width="8.1796875" style="21" customWidth="1"/>
    <col min="15" max="15" width="7.453125" style="21" customWidth="1"/>
    <col min="16" max="16" width="8.1796875" style="21" customWidth="1"/>
    <col min="17" max="18" width="10.453125" style="34" bestFit="1" customWidth="1"/>
    <col min="19" max="19" width="7.453125" style="34" customWidth="1"/>
    <col min="20" max="20" width="8.1796875" style="21" customWidth="1"/>
    <col min="21" max="21" width="7.453125" style="21" customWidth="1"/>
    <col min="22" max="22" width="8.1796875" style="21" customWidth="1"/>
    <col min="23" max="23" width="7.453125" style="21" customWidth="1"/>
    <col min="24" max="26" width="9.1796875" style="21" customWidth="1"/>
    <col min="27" max="27" width="12.81640625" style="21" customWidth="1"/>
    <col min="28" max="33" width="9.1796875" style="21" customWidth="1"/>
    <col min="34" max="16384" width="9.1796875" style="21"/>
  </cols>
  <sheetData>
    <row r="1" spans="1:33" s="15" customFormat="1" ht="5.15" customHeight="1" x14ac:dyDescent="0.35">
      <c r="A1" s="30"/>
      <c r="B1" s="37"/>
      <c r="C1" s="37"/>
      <c r="D1" s="22"/>
      <c r="E1" s="22" t="s">
        <v>505</v>
      </c>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row>
    <row r="2" spans="1:33"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row>
    <row r="3" spans="1:33"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row>
    <row r="4" spans="1:33"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row>
    <row r="5" spans="1:33"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row>
    <row r="6" spans="1:33"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row>
    <row r="7" spans="1:33"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row>
    <row r="8" spans="1:33" s="15" customFormat="1" ht="18" x14ac:dyDescent="0.4">
      <c r="A8" s="30"/>
      <c r="B8" s="171" t="s">
        <v>131</v>
      </c>
      <c r="C8" s="20"/>
      <c r="D8" s="151" t="s">
        <v>115</v>
      </c>
      <c r="E8" s="19"/>
      <c r="F8" s="19"/>
      <c r="G8" s="19"/>
      <c r="H8" s="19"/>
      <c r="I8" s="30"/>
      <c r="J8" s="30"/>
      <c r="K8" s="30"/>
      <c r="L8" s="30"/>
      <c r="M8" s="30"/>
      <c r="N8" s="30"/>
      <c r="O8" s="30"/>
      <c r="P8" s="30"/>
      <c r="Q8" s="30"/>
      <c r="R8" s="30"/>
      <c r="S8" s="30"/>
      <c r="T8" s="30"/>
      <c r="U8" s="30"/>
      <c r="V8" s="30"/>
      <c r="W8" s="30"/>
      <c r="X8" s="30"/>
      <c r="Y8" s="30"/>
      <c r="Z8" s="30"/>
      <c r="AA8" s="30"/>
      <c r="AB8" s="30"/>
      <c r="AC8" s="30"/>
      <c r="AD8" s="30"/>
      <c r="AE8" s="30"/>
      <c r="AF8" s="30"/>
      <c r="AG8" s="30"/>
    </row>
    <row r="9" spans="1:33"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row>
    <row r="10" spans="1:33" s="15" customFormat="1" ht="18" x14ac:dyDescent="0.4">
      <c r="A10" s="30"/>
      <c r="B10" s="20" t="s">
        <v>506</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row>
    <row r="11" spans="1:33"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row>
    <row r="12" spans="1:33" ht="18" x14ac:dyDescent="0.4">
      <c r="A12" s="22"/>
      <c r="B12" s="920" t="s">
        <v>507</v>
      </c>
      <c r="C12" s="22"/>
      <c r="D12" s="22"/>
      <c r="E12" s="22"/>
      <c r="F12" s="22"/>
      <c r="G12" s="22"/>
      <c r="H12" s="22"/>
      <c r="I12" s="22"/>
      <c r="J12" s="22"/>
      <c r="K12" s="22"/>
      <c r="L12" s="22"/>
      <c r="M12" s="22"/>
      <c r="N12" s="22"/>
      <c r="O12" s="22"/>
      <c r="P12" s="22"/>
      <c r="Q12" s="38"/>
      <c r="R12" s="22"/>
      <c r="S12" s="22"/>
      <c r="T12" s="22"/>
      <c r="U12" s="22"/>
      <c r="V12" s="22"/>
      <c r="W12" s="22"/>
      <c r="X12" s="22"/>
      <c r="Y12" s="22"/>
      <c r="Z12" s="22"/>
      <c r="AA12" s="22"/>
      <c r="AB12" s="22"/>
      <c r="AC12" s="22"/>
      <c r="AD12" s="22"/>
      <c r="AE12" s="22"/>
      <c r="AF12" s="22"/>
      <c r="AG12" s="22"/>
    </row>
    <row r="13" spans="1:33" ht="18" x14ac:dyDescent="0.4">
      <c r="A13" s="22"/>
      <c r="B13" s="920" t="s">
        <v>508</v>
      </c>
      <c r="C13" s="22"/>
      <c r="D13" s="22"/>
      <c r="E13" s="22"/>
      <c r="F13" s="22"/>
      <c r="G13" s="22"/>
      <c r="H13" s="22"/>
      <c r="I13" s="22"/>
      <c r="J13" s="22"/>
      <c r="K13" s="22"/>
      <c r="L13" s="22"/>
      <c r="M13" s="22"/>
      <c r="N13" s="22"/>
      <c r="O13" s="22"/>
      <c r="P13" s="22"/>
      <c r="Q13" s="38"/>
      <c r="R13" s="22"/>
      <c r="S13" s="22"/>
      <c r="T13" s="22"/>
      <c r="U13" s="22"/>
      <c r="V13" s="22"/>
      <c r="W13" s="22"/>
      <c r="X13" s="22"/>
      <c r="Y13" s="22"/>
      <c r="Z13" s="22"/>
      <c r="AA13" s="22"/>
      <c r="AB13" s="22"/>
      <c r="AC13" s="22"/>
      <c r="AD13" s="22"/>
      <c r="AE13" s="22"/>
      <c r="AF13" s="22"/>
      <c r="AG13" s="22"/>
    </row>
    <row r="14" spans="1:33" ht="18" x14ac:dyDescent="0.4">
      <c r="A14" s="22"/>
      <c r="B14" s="22"/>
      <c r="C14" s="22"/>
      <c r="D14" s="22"/>
      <c r="E14" s="22"/>
      <c r="F14" s="22"/>
      <c r="G14" s="22"/>
      <c r="H14" s="22"/>
      <c r="I14" s="22"/>
      <c r="J14" s="22"/>
      <c r="K14" s="22"/>
      <c r="L14" s="22"/>
      <c r="M14" s="22"/>
      <c r="N14" s="22"/>
      <c r="O14" s="22"/>
      <c r="P14" s="22"/>
      <c r="Q14" s="38"/>
      <c r="R14" s="22"/>
      <c r="S14" s="22"/>
      <c r="T14" s="22"/>
      <c r="U14" s="22"/>
      <c r="V14" s="22"/>
      <c r="W14" s="22"/>
      <c r="X14" s="22"/>
      <c r="Y14" s="22"/>
      <c r="Z14" s="22"/>
      <c r="AA14" s="22"/>
      <c r="AB14" s="22"/>
      <c r="AC14" s="22"/>
      <c r="AD14" s="22"/>
      <c r="AE14" s="22"/>
      <c r="AF14" s="22"/>
      <c r="AG14" s="22"/>
    </row>
    <row r="15" spans="1:33" s="22" customFormat="1" ht="15.75" customHeight="1" x14ac:dyDescent="0.35">
      <c r="A15" s="37"/>
      <c r="B15" s="23" t="s">
        <v>509</v>
      </c>
      <c r="C15" s="23"/>
      <c r="L15" s="36"/>
    </row>
    <row r="16" spans="1:33" ht="15.75" customHeight="1" x14ac:dyDescent="0.35">
      <c r="A16" s="22"/>
      <c r="B16" s="920" t="s">
        <v>510</v>
      </c>
      <c r="C16" s="25"/>
      <c r="D16" s="285"/>
      <c r="E16" s="285"/>
      <c r="F16" s="286"/>
      <c r="G16" s="286"/>
      <c r="H16" s="286"/>
      <c r="I16" s="286"/>
      <c r="J16" s="286"/>
      <c r="K16" s="22"/>
      <c r="L16" s="22"/>
      <c r="M16" s="22"/>
      <c r="N16" s="22"/>
      <c r="O16" s="22"/>
      <c r="P16" s="22"/>
      <c r="Q16" s="22"/>
      <c r="R16" s="286"/>
      <c r="S16" s="286"/>
      <c r="T16" s="296"/>
      <c r="U16" s="22"/>
      <c r="V16" s="22"/>
      <c r="W16" s="22"/>
      <c r="X16" s="22"/>
      <c r="Y16" s="22"/>
      <c r="Z16" s="22"/>
      <c r="AA16" s="22"/>
      <c r="AB16" s="22"/>
      <c r="AC16" s="22"/>
      <c r="AD16" s="22"/>
      <c r="AE16" s="22"/>
      <c r="AF16" s="22"/>
      <c r="AG16" s="22"/>
    </row>
    <row r="17" spans="1:33" ht="15.75" customHeight="1" x14ac:dyDescent="0.35">
      <c r="A17" s="22"/>
      <c r="B17" s="60"/>
      <c r="C17" s="25"/>
      <c r="D17" s="285"/>
      <c r="E17" s="285"/>
      <c r="F17" s="286"/>
      <c r="G17" s="286"/>
      <c r="H17" s="286"/>
      <c r="I17" s="286"/>
      <c r="J17" s="286"/>
      <c r="K17" s="22"/>
      <c r="L17" s="22"/>
      <c r="M17" s="22"/>
      <c r="N17" s="22"/>
      <c r="O17" s="22"/>
      <c r="P17" s="22"/>
      <c r="Q17" s="22"/>
      <c r="R17" s="286"/>
      <c r="S17" s="286"/>
      <c r="T17" s="296"/>
      <c r="U17" s="22"/>
      <c r="V17" s="22"/>
      <c r="W17" s="22"/>
      <c r="X17" s="22"/>
      <c r="Y17" s="22"/>
      <c r="Z17" s="22"/>
      <c r="AA17" s="22"/>
      <c r="AB17" s="22"/>
      <c r="AC17" s="22"/>
      <c r="AD17" s="22"/>
      <c r="AE17" s="22"/>
      <c r="AF17" s="22"/>
      <c r="AG17" s="22"/>
    </row>
    <row r="18" spans="1:33" s="15" customFormat="1" ht="31.5" thickBot="1" x14ac:dyDescent="0.4">
      <c r="A18" s="30"/>
      <c r="B18" s="206" t="s">
        <v>213</v>
      </c>
      <c r="C18" s="178">
        <v>2016</v>
      </c>
      <c r="D18" s="179">
        <v>2017</v>
      </c>
      <c r="E18" s="179">
        <v>2018</v>
      </c>
      <c r="F18" s="179">
        <v>2019</v>
      </c>
      <c r="G18" s="179">
        <v>2020</v>
      </c>
      <c r="H18" s="180" t="s">
        <v>174</v>
      </c>
      <c r="I18" s="180" t="s">
        <v>175</v>
      </c>
      <c r="J18" s="182"/>
      <c r="K18" s="193"/>
      <c r="L18" s="30"/>
      <c r="M18" s="30"/>
      <c r="N18" s="30"/>
      <c r="O18" s="30"/>
      <c r="P18" s="30"/>
      <c r="Q18" s="30"/>
      <c r="R18" s="196"/>
      <c r="S18" s="287"/>
      <c r="T18" s="196"/>
      <c r="U18" s="287"/>
      <c r="V18" s="196"/>
      <c r="W18" s="196"/>
      <c r="X18" s="364"/>
      <c r="Y18" s="209"/>
      <c r="Z18" s="59"/>
      <c r="AA18" s="287"/>
      <c r="AB18" s="287"/>
      <c r="AC18" s="287"/>
      <c r="AD18" s="287"/>
      <c r="AE18" s="287"/>
      <c r="AF18" s="196"/>
      <c r="AG18" s="30"/>
    </row>
    <row r="19" spans="1:33" s="15" customFormat="1" ht="15" customHeight="1" x14ac:dyDescent="0.35">
      <c r="A19" s="30"/>
      <c r="B19" s="436" t="s">
        <v>500</v>
      </c>
      <c r="C19" s="437">
        <v>775.59964144310504</v>
      </c>
      <c r="D19" s="437">
        <v>826.59139710539705</v>
      </c>
      <c r="E19" s="437">
        <v>854.35293198720399</v>
      </c>
      <c r="F19" s="437">
        <v>886.34059948865297</v>
      </c>
      <c r="G19" s="437">
        <v>865.89254753795797</v>
      </c>
      <c r="H19" s="182">
        <v>-2.3070196674385E-2</v>
      </c>
      <c r="I19" s="182">
        <v>0.116416900253914</v>
      </c>
      <c r="J19" s="293"/>
      <c r="K19" s="30"/>
      <c r="L19" s="30"/>
      <c r="M19" s="30"/>
      <c r="N19" s="30"/>
      <c r="O19" s="30"/>
      <c r="P19" s="30"/>
      <c r="Q19" s="30"/>
      <c r="R19" s="293"/>
      <c r="S19" s="294"/>
      <c r="T19" s="293"/>
      <c r="U19" s="294"/>
      <c r="V19" s="293"/>
      <c r="W19" s="294"/>
      <c r="X19" s="294"/>
      <c r="Y19" s="359"/>
      <c r="Z19" s="209"/>
      <c r="AA19" s="209"/>
      <c r="AB19" s="287"/>
      <c r="AC19" s="293"/>
      <c r="AD19" s="293"/>
      <c r="AE19" s="293"/>
      <c r="AF19" s="293"/>
      <c r="AG19" s="294"/>
    </row>
    <row r="20" spans="1:33" s="15" customFormat="1" ht="15.5" x14ac:dyDescent="0.35">
      <c r="A20" s="30"/>
      <c r="B20" s="438" t="s">
        <v>511</v>
      </c>
      <c r="C20" s="439">
        <v>0.57837624358318096</v>
      </c>
      <c r="D20" s="439">
        <v>0.59122332870258598</v>
      </c>
      <c r="E20" s="439">
        <v>0.60526308982154997</v>
      </c>
      <c r="F20" s="439">
        <v>0.62507737184722001</v>
      </c>
      <c r="G20" s="440">
        <v>0.63090912972105395</v>
      </c>
      <c r="H20" s="182">
        <v>9.32965763358117E-3</v>
      </c>
      <c r="I20" s="182">
        <v>9.0828222494788294E-2</v>
      </c>
      <c r="J20" s="182"/>
      <c r="K20" s="30"/>
      <c r="L20" s="30"/>
      <c r="M20" s="30"/>
      <c r="N20" s="30"/>
      <c r="O20" s="30"/>
      <c r="P20" s="250"/>
      <c r="Q20" s="287"/>
      <c r="R20" s="196"/>
      <c r="S20" s="287"/>
      <c r="T20" s="196"/>
      <c r="U20" s="287"/>
      <c r="V20" s="196"/>
      <c r="W20" s="196"/>
      <c r="X20" s="364"/>
      <c r="Y20" s="209"/>
      <c r="Z20" s="365"/>
      <c r="AA20" s="287"/>
      <c r="AB20" s="287"/>
      <c r="AC20" s="287"/>
      <c r="AD20" s="287"/>
      <c r="AE20" s="287"/>
      <c r="AF20" s="196"/>
      <c r="AG20" s="30"/>
    </row>
    <row r="21" spans="1:33" s="15" customFormat="1" ht="15.5" x14ac:dyDescent="0.35">
      <c r="A21" s="30"/>
      <c r="B21" s="30"/>
      <c r="C21" s="30"/>
      <c r="D21" s="30"/>
      <c r="E21" s="30"/>
      <c r="F21" s="30"/>
      <c r="G21" s="30"/>
      <c r="H21" s="30"/>
      <c r="I21" s="30"/>
      <c r="J21" s="293"/>
      <c r="K21" s="30"/>
      <c r="L21" s="30"/>
      <c r="M21" s="30"/>
      <c r="N21" s="30"/>
      <c r="O21" s="30"/>
      <c r="P21" s="30"/>
      <c r="Q21" s="30"/>
      <c r="R21" s="293"/>
      <c r="S21" s="294"/>
      <c r="T21" s="293"/>
      <c r="U21" s="294"/>
      <c r="V21" s="293"/>
      <c r="W21" s="294"/>
      <c r="X21" s="294"/>
      <c r="Y21" s="359"/>
      <c r="Z21" s="209"/>
      <c r="AA21" s="209"/>
      <c r="AB21" s="287"/>
      <c r="AC21" s="293"/>
      <c r="AD21" s="293"/>
      <c r="AE21" s="293"/>
      <c r="AF21" s="293"/>
      <c r="AG21" s="294"/>
    </row>
    <row r="22" spans="1:33" s="15" customFormat="1" ht="14.25" customHeight="1" x14ac:dyDescent="0.35">
      <c r="A22" s="30"/>
      <c r="B22" s="23" t="s">
        <v>512</v>
      </c>
      <c r="C22" s="30"/>
      <c r="D22" s="30"/>
      <c r="E22" s="30"/>
      <c r="F22" s="30"/>
      <c r="G22" s="30"/>
      <c r="H22" s="30"/>
      <c r="I22" s="30"/>
      <c r="J22" s="293"/>
      <c r="K22" s="30"/>
      <c r="L22" s="30"/>
      <c r="M22" s="30"/>
      <c r="N22" s="30"/>
      <c r="O22" s="30"/>
      <c r="P22" s="30"/>
      <c r="Q22" s="30"/>
      <c r="R22" s="293"/>
      <c r="S22" s="294"/>
      <c r="T22" s="293"/>
      <c r="U22" s="294"/>
      <c r="V22" s="293"/>
      <c r="W22" s="294"/>
      <c r="X22" s="294"/>
      <c r="Y22" s="359"/>
      <c r="Z22" s="209"/>
      <c r="AA22" s="209"/>
      <c r="AB22" s="287"/>
      <c r="AC22" s="293"/>
      <c r="AD22" s="293"/>
      <c r="AE22" s="293"/>
      <c r="AF22" s="293"/>
      <c r="AG22" s="294"/>
    </row>
    <row r="23" spans="1:33" s="15" customFormat="1" ht="14.25" customHeight="1" x14ac:dyDescent="0.35">
      <c r="A23" s="30"/>
      <c r="B23" s="920" t="s">
        <v>513</v>
      </c>
      <c r="C23" s="30"/>
      <c r="D23" s="30"/>
      <c r="E23" s="30"/>
      <c r="F23" s="30"/>
      <c r="G23" s="30"/>
      <c r="H23" s="30"/>
      <c r="I23" s="30"/>
      <c r="J23" s="293"/>
      <c r="K23" s="30"/>
      <c r="L23" s="30"/>
      <c r="M23" s="30"/>
      <c r="N23" s="30"/>
      <c r="O23" s="30"/>
      <c r="P23" s="30"/>
      <c r="Q23" s="30"/>
      <c r="R23" s="293"/>
      <c r="S23" s="294"/>
      <c r="T23" s="293"/>
      <c r="U23" s="294"/>
      <c r="V23" s="293"/>
      <c r="W23" s="294"/>
      <c r="X23" s="294"/>
      <c r="Y23" s="359"/>
      <c r="Z23" s="209"/>
      <c r="AA23" s="209"/>
      <c r="AB23" s="287"/>
      <c r="AC23" s="293"/>
      <c r="AD23" s="293"/>
      <c r="AE23" s="293"/>
      <c r="AF23" s="293"/>
      <c r="AG23" s="294"/>
    </row>
    <row r="24" spans="1:33" s="15" customFormat="1" ht="15.5" x14ac:dyDescent="0.35">
      <c r="A24" s="30"/>
      <c r="B24" s="60"/>
      <c r="C24" s="30"/>
      <c r="D24" s="30"/>
      <c r="E24" s="30"/>
      <c r="F24" s="30"/>
      <c r="G24" s="30"/>
      <c r="H24" s="30"/>
      <c r="I24" s="30"/>
      <c r="J24" s="293"/>
      <c r="K24" s="30"/>
      <c r="L24" s="30"/>
      <c r="M24" s="30"/>
      <c r="N24" s="30"/>
      <c r="O24" s="30"/>
      <c r="P24" s="30"/>
      <c r="Q24" s="30"/>
      <c r="R24" s="293"/>
      <c r="S24" s="294"/>
      <c r="T24" s="293"/>
      <c r="U24" s="294"/>
      <c r="V24" s="293"/>
      <c r="W24" s="294"/>
      <c r="X24" s="294"/>
      <c r="Y24" s="359"/>
      <c r="Z24" s="209"/>
      <c r="AA24" s="209"/>
      <c r="AB24" s="287"/>
      <c r="AC24" s="293"/>
      <c r="AD24" s="293"/>
      <c r="AE24" s="293"/>
      <c r="AF24" s="293"/>
      <c r="AG24" s="294"/>
    </row>
    <row r="25" spans="1:33" ht="31.5" thickBot="1" x14ac:dyDescent="0.4">
      <c r="A25" s="22"/>
      <c r="B25" s="206" t="s">
        <v>217</v>
      </c>
      <c r="C25" s="178">
        <v>2016</v>
      </c>
      <c r="D25" s="179">
        <v>2017</v>
      </c>
      <c r="E25" s="179">
        <v>2018</v>
      </c>
      <c r="F25" s="179">
        <v>2019</v>
      </c>
      <c r="G25" s="179">
        <v>2020</v>
      </c>
      <c r="H25" s="180" t="s">
        <v>174</v>
      </c>
      <c r="I25" s="180" t="s">
        <v>175</v>
      </c>
      <c r="J25" s="22"/>
      <c r="K25" s="22"/>
      <c r="L25" s="22"/>
      <c r="M25" s="22"/>
      <c r="N25" s="22"/>
      <c r="O25" s="22"/>
      <c r="P25" s="22"/>
      <c r="Q25" s="290"/>
      <c r="R25" s="290"/>
      <c r="S25" s="290"/>
      <c r="T25" s="22"/>
      <c r="U25" s="22"/>
      <c r="V25" s="22"/>
      <c r="W25" s="22"/>
      <c r="X25" s="22"/>
      <c r="Y25" s="22"/>
      <c r="Z25" s="22"/>
      <c r="AA25" s="22"/>
      <c r="AB25" s="22"/>
      <c r="AC25" s="22"/>
      <c r="AD25" s="22"/>
      <c r="AE25" s="22"/>
      <c r="AF25" s="22"/>
      <c r="AG25" s="22"/>
    </row>
    <row r="26" spans="1:33" ht="16.5" customHeight="1" x14ac:dyDescent="0.35">
      <c r="A26" s="22"/>
      <c r="B26" s="436" t="s">
        <v>500</v>
      </c>
      <c r="C26" s="441">
        <v>530.05482212724803</v>
      </c>
      <c r="D26" s="441">
        <v>537.76588512423803</v>
      </c>
      <c r="E26" s="441">
        <v>522.60226834238802</v>
      </c>
      <c r="F26" s="441">
        <v>496.19334327107498</v>
      </c>
      <c r="G26" s="442">
        <v>469.36143146191102</v>
      </c>
      <c r="H26" s="182">
        <v>-5.4075517483323003E-2</v>
      </c>
      <c r="I26" s="182">
        <v>-0.114503987383341</v>
      </c>
      <c r="J26" s="22"/>
      <c r="K26" s="22"/>
      <c r="L26" s="22"/>
      <c r="M26" s="22"/>
      <c r="N26" s="22"/>
      <c r="O26" s="22"/>
      <c r="P26" s="22"/>
      <c r="Q26" s="290"/>
      <c r="R26" s="290"/>
      <c r="S26" s="290"/>
      <c r="T26" s="22"/>
      <c r="U26" s="22"/>
      <c r="V26" s="22"/>
      <c r="W26" s="22"/>
      <c r="X26" s="22"/>
      <c r="Y26" s="22"/>
      <c r="Z26" s="22"/>
      <c r="AA26" s="22"/>
      <c r="AB26" s="22"/>
      <c r="AC26" s="22"/>
      <c r="AD26" s="22"/>
      <c r="AE26" s="22"/>
      <c r="AF26" s="22"/>
      <c r="AG26" s="22"/>
    </row>
    <row r="27" spans="1:33" ht="15.5" x14ac:dyDescent="0.35">
      <c r="A27" s="22"/>
      <c r="B27" s="438" t="s">
        <v>511</v>
      </c>
      <c r="C27" s="439">
        <v>0.39526980227156</v>
      </c>
      <c r="D27" s="439">
        <v>0.38463954231706599</v>
      </c>
      <c r="E27" s="439">
        <v>0.370235592156196</v>
      </c>
      <c r="F27" s="439">
        <v>0.34993232976003302</v>
      </c>
      <c r="G27" s="440">
        <v>0.34198748226930697</v>
      </c>
      <c r="H27" s="182">
        <v>-2.2703953922103899E-2</v>
      </c>
      <c r="I27" s="182">
        <v>-0.13479987516386899</v>
      </c>
      <c r="J27" s="22"/>
      <c r="K27" s="22"/>
      <c r="L27" s="22"/>
      <c r="M27" s="22"/>
      <c r="N27" s="22"/>
      <c r="O27" s="22"/>
      <c r="P27" s="22"/>
      <c r="Q27" s="290"/>
      <c r="R27" s="290"/>
      <c r="S27" s="290"/>
      <c r="T27" s="22"/>
      <c r="U27" s="22"/>
      <c r="V27" s="22"/>
      <c r="W27" s="22"/>
      <c r="X27" s="22"/>
      <c r="Y27" s="22"/>
      <c r="Z27" s="22"/>
      <c r="AA27" s="22"/>
      <c r="AB27" s="22"/>
      <c r="AC27" s="22"/>
      <c r="AD27" s="22"/>
      <c r="AE27" s="22"/>
      <c r="AF27" s="22"/>
      <c r="AG27" s="22"/>
    </row>
    <row r="28" spans="1:33" ht="15.5" x14ac:dyDescent="0.35">
      <c r="A28" s="22"/>
      <c r="B28" s="30"/>
      <c r="C28" s="443"/>
      <c r="D28" s="443"/>
      <c r="E28" s="443"/>
      <c r="F28" s="443"/>
      <c r="G28" s="444"/>
      <c r="H28" s="311"/>
      <c r="I28" s="311"/>
      <c r="J28" s="22"/>
      <c r="K28" s="22"/>
      <c r="L28" s="22"/>
      <c r="M28" s="22"/>
      <c r="N28" s="22"/>
      <c r="O28" s="22"/>
      <c r="P28" s="22"/>
      <c r="Q28" s="290"/>
      <c r="R28" s="290"/>
      <c r="S28" s="290"/>
      <c r="T28" s="22"/>
      <c r="U28" s="22"/>
      <c r="V28" s="22"/>
      <c r="W28" s="22"/>
      <c r="X28" s="22"/>
      <c r="Y28" s="22"/>
      <c r="Z28" s="22"/>
      <c r="AA28" s="22"/>
      <c r="AB28" s="22"/>
      <c r="AC28" s="22"/>
      <c r="AD28" s="22"/>
      <c r="AE28" s="22"/>
      <c r="AF28" s="22"/>
      <c r="AG28" s="22"/>
    </row>
    <row r="29" spans="1:33" ht="14.25" customHeight="1" x14ac:dyDescent="0.35">
      <c r="A29" s="22"/>
      <c r="B29" s="23" t="s">
        <v>514</v>
      </c>
      <c r="C29" s="443"/>
      <c r="D29" s="443"/>
      <c r="E29" s="443"/>
      <c r="F29" s="443"/>
      <c r="G29" s="444"/>
      <c r="H29" s="311"/>
      <c r="I29" s="311"/>
      <c r="J29" s="22"/>
      <c r="K29" s="22"/>
      <c r="L29" s="22"/>
      <c r="M29" s="22"/>
      <c r="N29" s="22"/>
      <c r="O29" s="22"/>
      <c r="P29" s="22"/>
      <c r="Q29" s="290"/>
      <c r="R29" s="290"/>
      <c r="S29" s="290"/>
      <c r="T29" s="22"/>
      <c r="U29" s="22"/>
      <c r="V29" s="22"/>
      <c r="W29" s="22"/>
      <c r="X29" s="22"/>
      <c r="Y29" s="22"/>
      <c r="Z29" s="22"/>
      <c r="AA29" s="22"/>
      <c r="AB29" s="22"/>
      <c r="AC29" s="22"/>
      <c r="AD29" s="22"/>
      <c r="AE29" s="22"/>
      <c r="AF29" s="22"/>
      <c r="AG29" s="22"/>
    </row>
    <row r="30" spans="1:33" ht="14.25" customHeight="1" x14ac:dyDescent="0.35">
      <c r="A30" s="22"/>
      <c r="B30" s="920" t="s">
        <v>515</v>
      </c>
      <c r="C30" s="443"/>
      <c r="D30" s="443"/>
      <c r="E30" s="443"/>
      <c r="F30" s="443"/>
      <c r="G30" s="444"/>
      <c r="H30" s="311"/>
      <c r="I30" s="311"/>
      <c r="J30" s="22"/>
      <c r="K30" s="22"/>
      <c r="L30" s="22"/>
      <c r="M30" s="22"/>
      <c r="N30" s="22"/>
      <c r="O30" s="22"/>
      <c r="P30" s="22"/>
      <c r="Q30" s="290"/>
      <c r="R30" s="290"/>
      <c r="S30" s="290"/>
      <c r="T30" s="22"/>
      <c r="U30" s="22"/>
      <c r="V30" s="22"/>
      <c r="W30" s="22"/>
      <c r="X30" s="22"/>
      <c r="Y30" s="22"/>
      <c r="Z30" s="22"/>
      <c r="AA30" s="22"/>
      <c r="AB30" s="22"/>
      <c r="AC30" s="22"/>
      <c r="AD30" s="22"/>
      <c r="AE30" s="22"/>
      <c r="AF30" s="22"/>
      <c r="AG30" s="22"/>
    </row>
    <row r="31" spans="1:33" ht="14.25" customHeight="1" x14ac:dyDescent="0.35">
      <c r="A31" s="22"/>
      <c r="B31" s="60"/>
      <c r="C31" s="443"/>
      <c r="D31" s="443"/>
      <c r="E31" s="443"/>
      <c r="F31" s="443"/>
      <c r="G31" s="444"/>
      <c r="H31" s="311"/>
      <c r="I31" s="311"/>
      <c r="J31" s="22"/>
      <c r="K31" s="22"/>
      <c r="L31" s="22"/>
      <c r="M31" s="22"/>
      <c r="N31" s="22"/>
      <c r="O31" s="22"/>
      <c r="P31" s="22"/>
      <c r="Q31" s="290"/>
      <c r="R31" s="290"/>
      <c r="S31" s="290"/>
      <c r="T31" s="22"/>
      <c r="U31" s="22"/>
      <c r="V31" s="22"/>
      <c r="W31" s="22"/>
      <c r="X31" s="22"/>
      <c r="Y31" s="22"/>
      <c r="Z31" s="22"/>
      <c r="AA31" s="22"/>
      <c r="AB31" s="22"/>
      <c r="AC31" s="22"/>
      <c r="AD31" s="22"/>
      <c r="AE31" s="22"/>
      <c r="AF31" s="22"/>
      <c r="AG31" s="22"/>
    </row>
    <row r="32" spans="1:33" ht="31.5" thickBot="1" x14ac:dyDescent="0.4">
      <c r="A32" s="22"/>
      <c r="B32" s="206" t="s">
        <v>219</v>
      </c>
      <c r="C32" s="178">
        <v>2016</v>
      </c>
      <c r="D32" s="179">
        <v>2017</v>
      </c>
      <c r="E32" s="179">
        <v>2018</v>
      </c>
      <c r="F32" s="179">
        <v>2019</v>
      </c>
      <c r="G32" s="179">
        <v>2020</v>
      </c>
      <c r="H32" s="180" t="s">
        <v>174</v>
      </c>
      <c r="I32" s="180" t="s">
        <v>175</v>
      </c>
      <c r="J32" s="22"/>
      <c r="K32" s="22"/>
      <c r="L32" s="22"/>
      <c r="M32" s="22"/>
      <c r="N32" s="22"/>
      <c r="O32" s="22"/>
      <c r="P32" s="22"/>
      <c r="Q32" s="290"/>
      <c r="R32" s="290"/>
      <c r="S32" s="290"/>
      <c r="T32" s="22"/>
      <c r="U32" s="22"/>
      <c r="V32" s="22"/>
      <c r="W32" s="22"/>
      <c r="X32" s="22"/>
      <c r="Y32" s="22"/>
      <c r="Z32" s="22"/>
      <c r="AA32" s="22"/>
      <c r="AB32" s="22"/>
      <c r="AC32" s="22"/>
      <c r="AD32" s="22"/>
      <c r="AE32" s="22"/>
      <c r="AF32" s="22"/>
      <c r="AG32" s="22"/>
    </row>
    <row r="33" spans="1:33" ht="16.5" customHeight="1" x14ac:dyDescent="0.35">
      <c r="A33" s="22"/>
      <c r="B33" s="436" t="s">
        <v>500</v>
      </c>
      <c r="C33" s="441">
        <v>31.458189679000402</v>
      </c>
      <c r="D33" s="441">
        <v>29.445910178706701</v>
      </c>
      <c r="E33" s="441">
        <v>30.993162652548101</v>
      </c>
      <c r="F33" s="441">
        <v>32.169210530922001</v>
      </c>
      <c r="G33" s="442">
        <v>33.497687129891197</v>
      </c>
      <c r="H33" s="182">
        <v>4.1296524752829203E-2</v>
      </c>
      <c r="I33" s="182">
        <v>6.4832003103224706E-2</v>
      </c>
      <c r="J33" s="22"/>
      <c r="K33" s="22"/>
      <c r="L33" s="22"/>
      <c r="M33" s="22"/>
      <c r="N33" s="22"/>
      <c r="O33" s="22"/>
      <c r="P33" s="22"/>
      <c r="Q33" s="290"/>
      <c r="R33" s="290"/>
      <c r="S33" s="290"/>
      <c r="T33" s="22"/>
      <c r="U33" s="22"/>
      <c r="V33" s="22"/>
      <c r="W33" s="22"/>
      <c r="X33" s="22"/>
      <c r="Y33" s="22"/>
      <c r="Z33" s="22"/>
      <c r="AA33" s="22"/>
      <c r="AB33" s="22"/>
      <c r="AC33" s="22"/>
      <c r="AD33" s="22"/>
      <c r="AE33" s="22"/>
      <c r="AF33" s="22"/>
      <c r="AG33" s="22"/>
    </row>
    <row r="34" spans="1:33" ht="15.5" x14ac:dyDescent="0.35">
      <c r="A34" s="22"/>
      <c r="B34" s="438" t="s">
        <v>511</v>
      </c>
      <c r="C34" s="439">
        <v>2.34588421709606E-2</v>
      </c>
      <c r="D34" s="439">
        <v>2.1061323761046299E-2</v>
      </c>
      <c r="E34" s="439">
        <v>2.1956988368718001E-2</v>
      </c>
      <c r="F34" s="439">
        <v>2.26868154123477E-2</v>
      </c>
      <c r="G34" s="440">
        <v>2.44071815779906E-2</v>
      </c>
      <c r="H34" s="182">
        <v>7.5831099886615197E-2</v>
      </c>
      <c r="I34" s="182">
        <v>4.0425669780237899E-2</v>
      </c>
      <c r="J34" s="22"/>
      <c r="K34" s="22"/>
      <c r="L34" s="22"/>
      <c r="M34" s="22"/>
      <c r="N34" s="22"/>
      <c r="O34" s="22"/>
      <c r="P34" s="22"/>
      <c r="Q34" s="290"/>
      <c r="R34" s="290"/>
      <c r="S34" s="290"/>
      <c r="T34" s="22"/>
      <c r="U34" s="22"/>
      <c r="V34" s="22"/>
      <c r="W34" s="22"/>
      <c r="X34" s="22"/>
      <c r="Y34" s="22"/>
      <c r="Z34" s="22"/>
      <c r="AA34" s="22"/>
      <c r="AB34" s="22"/>
      <c r="AC34" s="22"/>
      <c r="AD34" s="22"/>
      <c r="AE34" s="22"/>
      <c r="AF34" s="22"/>
      <c r="AG34" s="22"/>
    </row>
    <row r="35" spans="1:33" ht="15.5" x14ac:dyDescent="0.35">
      <c r="A35" s="22"/>
      <c r="B35" s="22"/>
      <c r="C35" s="22"/>
      <c r="D35" s="22"/>
      <c r="E35" s="22"/>
      <c r="F35" s="22"/>
      <c r="G35" s="22"/>
      <c r="H35" s="290"/>
      <c r="I35" s="290"/>
      <c r="J35" s="22"/>
      <c r="K35" s="22"/>
      <c r="L35" s="22"/>
      <c r="M35" s="22"/>
      <c r="N35" s="22"/>
      <c r="O35" s="22"/>
      <c r="P35" s="22"/>
      <c r="Q35" s="290"/>
      <c r="R35" s="290"/>
      <c r="S35" s="290"/>
      <c r="T35" s="22"/>
      <c r="U35" s="22"/>
      <c r="V35" s="22"/>
      <c r="W35" s="22"/>
      <c r="X35" s="22"/>
      <c r="Y35" s="22"/>
      <c r="Z35" s="22"/>
      <c r="AA35" s="22"/>
      <c r="AB35" s="22"/>
      <c r="AC35" s="22"/>
      <c r="AD35" s="22"/>
      <c r="AE35" s="22"/>
      <c r="AF35" s="22"/>
      <c r="AG35" s="22"/>
    </row>
    <row r="36" spans="1:33" ht="15.5" x14ac:dyDescent="0.35">
      <c r="A36" s="22"/>
      <c r="B36" s="23" t="s">
        <v>516</v>
      </c>
      <c r="C36" s="443"/>
      <c r="D36" s="443"/>
      <c r="E36" s="443"/>
      <c r="F36" s="443"/>
      <c r="G36" s="444"/>
      <c r="H36" s="311"/>
      <c r="I36" s="311"/>
      <c r="J36" s="22"/>
      <c r="K36" s="22"/>
      <c r="L36" s="22"/>
      <c r="M36" s="22"/>
      <c r="N36" s="22"/>
      <c r="O36" s="22"/>
      <c r="P36" s="22"/>
      <c r="Q36" s="290"/>
      <c r="R36" s="290"/>
      <c r="S36" s="290"/>
      <c r="T36" s="22"/>
      <c r="U36" s="22"/>
      <c r="V36" s="22"/>
      <c r="W36" s="22"/>
      <c r="X36" s="22"/>
      <c r="Y36" s="22"/>
      <c r="Z36" s="22"/>
      <c r="AA36" s="22"/>
      <c r="AB36" s="22"/>
      <c r="AC36" s="22"/>
      <c r="AD36" s="22"/>
      <c r="AE36" s="22"/>
      <c r="AF36" s="22"/>
      <c r="AG36" s="22"/>
    </row>
    <row r="37" spans="1:33" ht="15.5" x14ac:dyDescent="0.35">
      <c r="A37" s="22"/>
      <c r="B37" s="920" t="s">
        <v>517</v>
      </c>
      <c r="C37" s="443"/>
      <c r="D37" s="443"/>
      <c r="E37" s="443"/>
      <c r="F37" s="443"/>
      <c r="G37" s="444"/>
      <c r="H37" s="311"/>
      <c r="I37" s="311"/>
      <c r="J37" s="22"/>
      <c r="K37" s="22"/>
      <c r="L37" s="22"/>
      <c r="M37" s="22"/>
      <c r="N37" s="22"/>
      <c r="O37" s="22"/>
      <c r="P37" s="22"/>
      <c r="Q37" s="290"/>
      <c r="R37" s="290"/>
      <c r="S37" s="290"/>
      <c r="T37" s="22"/>
      <c r="U37" s="22"/>
      <c r="V37" s="22"/>
      <c r="W37" s="22"/>
      <c r="X37" s="22"/>
      <c r="Y37" s="22"/>
      <c r="Z37" s="22"/>
      <c r="AA37" s="22"/>
      <c r="AB37" s="22"/>
      <c r="AC37" s="22"/>
      <c r="AD37" s="22"/>
      <c r="AE37" s="22"/>
      <c r="AF37" s="22"/>
      <c r="AG37" s="22"/>
    </row>
    <row r="38" spans="1:33" ht="15.5" x14ac:dyDescent="0.35">
      <c r="A38" s="22"/>
      <c r="B38" s="60"/>
      <c r="C38" s="443"/>
      <c r="D38" s="443"/>
      <c r="E38" s="443"/>
      <c r="F38" s="443"/>
      <c r="G38" s="444"/>
      <c r="H38" s="311"/>
      <c r="I38" s="311"/>
      <c r="J38" s="22"/>
      <c r="K38" s="22"/>
      <c r="L38" s="22"/>
      <c r="M38" s="22"/>
      <c r="N38" s="22"/>
      <c r="O38" s="22"/>
      <c r="P38" s="22"/>
      <c r="Q38" s="290"/>
      <c r="R38" s="290"/>
      <c r="S38" s="290"/>
      <c r="T38" s="22"/>
      <c r="U38" s="22"/>
      <c r="V38" s="22"/>
      <c r="W38" s="22"/>
      <c r="X38" s="22"/>
      <c r="Y38" s="22"/>
      <c r="Z38" s="22"/>
      <c r="AA38" s="22"/>
      <c r="AB38" s="22"/>
      <c r="AC38" s="22"/>
      <c r="AD38" s="22"/>
      <c r="AE38" s="22"/>
      <c r="AF38" s="22"/>
      <c r="AG38" s="22"/>
    </row>
    <row r="39" spans="1:33" ht="31.5" thickBot="1" x14ac:dyDescent="0.4">
      <c r="A39" s="22"/>
      <c r="B39" s="206" t="s">
        <v>518</v>
      </c>
      <c r="C39" s="178">
        <v>2016</v>
      </c>
      <c r="D39" s="179">
        <v>2017</v>
      </c>
      <c r="E39" s="179">
        <v>2018</v>
      </c>
      <c r="F39" s="179">
        <v>2019</v>
      </c>
      <c r="G39" s="179">
        <v>2020</v>
      </c>
      <c r="H39" s="180" t="s">
        <v>174</v>
      </c>
      <c r="I39" s="180" t="s">
        <v>175</v>
      </c>
      <c r="J39" s="22"/>
      <c r="K39" s="22"/>
      <c r="L39" s="22"/>
      <c r="M39" s="22"/>
      <c r="N39" s="22"/>
      <c r="O39" s="22"/>
      <c r="P39" s="22"/>
      <c r="Q39" s="290"/>
      <c r="R39" s="290"/>
      <c r="S39" s="290"/>
      <c r="T39" s="22"/>
      <c r="U39" s="22"/>
      <c r="V39" s="22"/>
      <c r="W39" s="22"/>
      <c r="X39" s="22"/>
      <c r="Y39" s="22"/>
      <c r="Z39" s="22"/>
      <c r="AA39" s="22"/>
      <c r="AB39" s="22"/>
      <c r="AC39" s="22"/>
      <c r="AD39" s="22"/>
      <c r="AE39" s="22"/>
      <c r="AF39" s="22"/>
      <c r="AG39" s="22"/>
    </row>
    <row r="40" spans="1:33" ht="15.5" x14ac:dyDescent="0.35">
      <c r="A40" s="22"/>
      <c r="B40" s="436" t="s">
        <v>500</v>
      </c>
      <c r="C40" s="441">
        <v>561.51301180624898</v>
      </c>
      <c r="D40" s="441">
        <v>567.21179530294501</v>
      </c>
      <c r="E40" s="441">
        <v>553.59543099493601</v>
      </c>
      <c r="F40" s="441">
        <v>528.36255380199702</v>
      </c>
      <c r="G40" s="442">
        <v>502.85911859180197</v>
      </c>
      <c r="H40" s="182">
        <v>-4.8268816604576402E-2</v>
      </c>
      <c r="I40" s="182">
        <v>-0.10445687273705601</v>
      </c>
      <c r="J40" s="22"/>
      <c r="K40" s="22"/>
      <c r="L40" s="22"/>
      <c r="M40" s="22"/>
      <c r="N40" s="22"/>
      <c r="O40" s="22"/>
      <c r="P40" s="22"/>
      <c r="Q40" s="290"/>
      <c r="R40" s="290"/>
      <c r="S40" s="290"/>
      <c r="T40" s="22"/>
      <c r="U40" s="22"/>
      <c r="V40" s="22"/>
      <c r="W40" s="22"/>
      <c r="X40" s="22"/>
      <c r="Y40" s="22"/>
      <c r="Z40" s="22"/>
      <c r="AA40" s="22"/>
      <c r="AB40" s="22"/>
      <c r="AC40" s="22"/>
      <c r="AD40" s="22"/>
      <c r="AE40" s="22"/>
      <c r="AF40" s="22"/>
      <c r="AG40" s="22"/>
    </row>
    <row r="41" spans="1:33" ht="15.5" x14ac:dyDescent="0.35">
      <c r="A41" s="22"/>
      <c r="B41" s="438" t="s">
        <v>511</v>
      </c>
      <c r="C41" s="439">
        <v>0.418728644442521</v>
      </c>
      <c r="D41" s="439">
        <v>0.40570086607811201</v>
      </c>
      <c r="E41" s="439">
        <v>0.39219258052491401</v>
      </c>
      <c r="F41" s="439">
        <v>0.37261914517238098</v>
      </c>
      <c r="G41" s="440">
        <v>0.36639466384729802</v>
      </c>
      <c r="H41" s="182">
        <v>-1.6704673943159099E-2</v>
      </c>
      <c r="I41" s="182">
        <v>-0.12498304400669499</v>
      </c>
      <c r="J41" s="22"/>
      <c r="K41" s="22"/>
      <c r="L41" s="22"/>
      <c r="M41" s="22"/>
      <c r="N41" s="22"/>
      <c r="O41" s="22"/>
      <c r="P41" s="22"/>
      <c r="Q41" s="290"/>
      <c r="R41" s="290"/>
      <c r="S41" s="290"/>
      <c r="T41" s="22"/>
      <c r="U41" s="22"/>
      <c r="V41" s="22"/>
      <c r="W41" s="22"/>
      <c r="X41" s="22"/>
      <c r="Y41" s="22"/>
      <c r="Z41" s="22"/>
      <c r="AA41" s="22"/>
      <c r="AB41" s="22"/>
      <c r="AC41" s="22"/>
      <c r="AD41" s="22"/>
      <c r="AE41" s="22"/>
      <c r="AF41" s="22"/>
      <c r="AG41" s="22"/>
    </row>
    <row r="42" spans="1:33" ht="15.5" x14ac:dyDescent="0.35">
      <c r="A42" s="22"/>
      <c r="B42" s="22"/>
      <c r="C42" s="22"/>
      <c r="D42" s="22"/>
      <c r="E42" s="22"/>
      <c r="F42" s="22"/>
      <c r="G42" s="22"/>
      <c r="H42" s="290"/>
      <c r="I42" s="290"/>
      <c r="J42" s="22"/>
      <c r="K42" s="22"/>
      <c r="L42" s="22"/>
      <c r="M42" s="22"/>
      <c r="N42" s="22"/>
      <c r="O42" s="22"/>
      <c r="P42" s="22"/>
      <c r="Q42" s="290"/>
      <c r="R42" s="290"/>
      <c r="S42" s="290"/>
      <c r="T42" s="22"/>
      <c r="U42" s="22"/>
      <c r="V42" s="22"/>
      <c r="W42" s="22"/>
      <c r="X42" s="22"/>
      <c r="Y42" s="22"/>
      <c r="Z42" s="22"/>
      <c r="AA42" s="22"/>
      <c r="AB42" s="22"/>
      <c r="AC42" s="22"/>
      <c r="AD42" s="22"/>
      <c r="AE42" s="22"/>
      <c r="AF42" s="22"/>
      <c r="AG42" s="22"/>
    </row>
    <row r="43" spans="1:33" ht="15.5" x14ac:dyDescent="0.35">
      <c r="A43" s="22"/>
      <c r="B43" s="22"/>
      <c r="C43" s="22"/>
      <c r="D43" s="22"/>
      <c r="E43" s="22"/>
      <c r="F43" s="22"/>
      <c r="G43" s="22"/>
      <c r="H43" s="22"/>
      <c r="I43" s="22"/>
      <c r="J43" s="22"/>
      <c r="K43" s="22"/>
      <c r="L43" s="22"/>
      <c r="M43" s="22"/>
      <c r="N43" s="22"/>
      <c r="O43" s="22"/>
      <c r="P43" s="22"/>
      <c r="Q43" s="290"/>
      <c r="R43" s="290"/>
      <c r="S43" s="290"/>
      <c r="T43" s="22"/>
      <c r="U43" s="22"/>
      <c r="V43" s="22"/>
      <c r="W43" s="22"/>
      <c r="X43" s="22"/>
      <c r="Y43" s="22"/>
      <c r="Z43" s="22"/>
      <c r="AA43" s="22"/>
      <c r="AB43" s="22"/>
      <c r="AC43" s="22"/>
      <c r="AD43" s="22"/>
      <c r="AE43" s="22"/>
      <c r="AF43" s="22"/>
      <c r="AG43" s="22"/>
    </row>
    <row r="44" spans="1:33" ht="15.5" x14ac:dyDescent="0.35">
      <c r="A44" s="22"/>
      <c r="B44" s="22"/>
      <c r="C44" s="22"/>
      <c r="D44" s="22"/>
      <c r="E44" s="22"/>
      <c r="F44" s="22"/>
      <c r="G44" s="22"/>
      <c r="H44" s="22"/>
      <c r="I44" s="445" t="s">
        <v>501</v>
      </c>
      <c r="J44" s="22"/>
      <c r="K44" s="22"/>
      <c r="L44" s="22"/>
      <c r="M44" s="22"/>
      <c r="N44" s="22"/>
      <c r="O44" s="22"/>
      <c r="P44" s="22"/>
      <c r="Q44" s="290"/>
      <c r="R44" s="290"/>
      <c r="S44" s="290"/>
      <c r="T44" s="22"/>
      <c r="U44" s="22"/>
      <c r="V44" s="22"/>
      <c r="W44" s="22"/>
      <c r="X44" s="22"/>
      <c r="Y44" s="22"/>
      <c r="Z44" s="22"/>
      <c r="AA44" s="22"/>
      <c r="AB44" s="22"/>
      <c r="AC44" s="22"/>
      <c r="AD44" s="22"/>
      <c r="AE44" s="22"/>
      <c r="AF44" s="22"/>
      <c r="AG44" s="22"/>
    </row>
    <row r="45" spans="1:33" ht="15.65" customHeight="1" x14ac:dyDescent="0.35">
      <c r="B45" s="296" t="s">
        <v>519</v>
      </c>
      <c r="C45" s="848"/>
      <c r="D45" s="848"/>
      <c r="E45" s="848"/>
      <c r="G45" s="848"/>
      <c r="H45" s="848"/>
      <c r="I45" s="848"/>
      <c r="J45" s="22"/>
      <c r="K45" s="22"/>
      <c r="L45" s="22"/>
      <c r="M45" s="22"/>
      <c r="N45" s="22"/>
      <c r="O45" s="22"/>
      <c r="P45" s="22"/>
      <c r="Q45" s="290"/>
      <c r="R45" s="290"/>
      <c r="S45" s="290"/>
      <c r="T45" s="22"/>
      <c r="U45" s="22"/>
      <c r="V45" s="22"/>
      <c r="W45" s="22"/>
      <c r="X45" s="22"/>
      <c r="Y45" s="22"/>
      <c r="Z45" s="22"/>
      <c r="AA45" s="22"/>
      <c r="AB45" s="22"/>
      <c r="AC45" s="22"/>
      <c r="AD45" s="22"/>
      <c r="AE45" s="22"/>
      <c r="AF45" s="22"/>
      <c r="AG45" s="22"/>
    </row>
    <row r="46" spans="1:33" ht="15.5" x14ac:dyDescent="0.35">
      <c r="A46" s="22"/>
      <c r="B46" s="22"/>
      <c r="C46" s="22"/>
      <c r="D46" s="22"/>
      <c r="E46" s="22"/>
      <c r="F46" s="22"/>
      <c r="G46" s="22"/>
      <c r="H46" s="22"/>
      <c r="I46" s="22"/>
      <c r="J46" s="22"/>
      <c r="K46" s="22"/>
      <c r="L46" s="22"/>
      <c r="M46" s="22"/>
      <c r="N46" s="22"/>
      <c r="O46" s="22"/>
      <c r="P46" s="22"/>
      <c r="Q46" s="290"/>
      <c r="R46" s="290"/>
      <c r="S46" s="290"/>
      <c r="T46" s="22"/>
      <c r="U46" s="22"/>
      <c r="V46" s="22"/>
      <c r="W46" s="22"/>
      <c r="X46" s="22"/>
      <c r="Y46" s="22"/>
      <c r="Z46" s="22"/>
      <c r="AA46" s="22"/>
      <c r="AB46" s="22"/>
      <c r="AC46" s="22"/>
      <c r="AD46" s="22"/>
      <c r="AE46" s="22"/>
      <c r="AF46" s="22"/>
      <c r="AG46" s="22"/>
    </row>
    <row r="47" spans="1:33" ht="15.5" x14ac:dyDescent="0.35">
      <c r="A47" s="22"/>
      <c r="B47" s="22"/>
      <c r="C47" s="22"/>
      <c r="D47" s="22"/>
      <c r="E47" s="22"/>
      <c r="F47" s="22"/>
      <c r="G47" s="22"/>
      <c r="H47" s="22"/>
      <c r="I47" s="22"/>
      <c r="J47" s="22"/>
      <c r="K47" s="22"/>
      <c r="L47" s="22"/>
      <c r="M47" s="22"/>
      <c r="N47" s="22"/>
      <c r="O47" s="22"/>
      <c r="P47" s="22"/>
      <c r="Q47" s="290"/>
      <c r="R47" s="290"/>
      <c r="S47" s="290"/>
      <c r="T47" s="22"/>
      <c r="U47" s="22"/>
      <c r="V47" s="22"/>
      <c r="W47" s="22"/>
      <c r="X47" s="22"/>
      <c r="Y47" s="22"/>
      <c r="Z47" s="22"/>
      <c r="AA47" s="22"/>
      <c r="AB47" s="22"/>
      <c r="AC47" s="22"/>
      <c r="AD47" s="22"/>
      <c r="AE47" s="22"/>
      <c r="AF47" s="22"/>
      <c r="AG47" s="22"/>
    </row>
    <row r="48" spans="1:33" ht="15.5" x14ac:dyDescent="0.35">
      <c r="A48" s="22"/>
      <c r="B48" s="18"/>
      <c r="C48" s="22"/>
      <c r="D48" s="22"/>
      <c r="E48" s="22"/>
      <c r="F48" s="22"/>
      <c r="G48" s="22"/>
      <c r="H48" s="22"/>
      <c r="I48" s="22"/>
      <c r="J48" s="22"/>
      <c r="K48" s="22"/>
      <c r="L48" s="22"/>
      <c r="M48" s="22"/>
      <c r="N48" s="22"/>
      <c r="O48" s="22"/>
      <c r="P48" s="22"/>
      <c r="Q48" s="290"/>
      <c r="R48" s="290"/>
      <c r="S48" s="290"/>
      <c r="T48" s="22"/>
      <c r="U48" s="22"/>
      <c r="V48" s="22"/>
      <c r="W48" s="22"/>
      <c r="X48" s="22"/>
      <c r="Y48" s="22"/>
      <c r="Z48" s="22"/>
      <c r="AA48" s="22"/>
      <c r="AB48" s="22"/>
      <c r="AC48" s="22"/>
      <c r="AD48" s="22"/>
      <c r="AE48" s="22"/>
      <c r="AF48" s="22"/>
      <c r="AG48" s="22"/>
    </row>
  </sheetData>
  <hyperlinks>
    <hyperlink ref="B8" location="Contents!A1" display="Contents!A1"/>
    <hyperlink ref="D8" location="'Tab 20 - Acute V. Broad Spect.'!A1" display="Tab 20 - Acute V. Broad Spect."/>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1F497D"/>
  </sheetPr>
  <dimension ref="A1:T19"/>
  <sheetViews>
    <sheetView showGridLines="0" zoomScale="80" zoomScaleNormal="80" workbookViewId="0">
      <selection activeCell="D8" sqref="D8"/>
    </sheetView>
  </sheetViews>
  <sheetFormatPr defaultColWidth="9.1796875" defaultRowHeight="12.5" x14ac:dyDescent="0.25"/>
  <cols>
    <col min="1" max="1" width="1.453125" style="15" customWidth="1"/>
    <col min="2" max="2" width="32.453125" style="15" customWidth="1"/>
    <col min="3" max="7" width="10.54296875" style="15" customWidth="1"/>
    <col min="8" max="9" width="12.54296875" style="15" customWidth="1"/>
    <col min="10" max="12" width="8.54296875" style="15" customWidth="1"/>
    <col min="13" max="13" width="10.453125" style="15" customWidth="1"/>
    <col min="14" max="21" width="9.1796875" style="15" customWidth="1"/>
    <col min="22" max="16384" width="9.1796875" style="15"/>
  </cols>
  <sheetData>
    <row r="1" spans="1:20" ht="5.15" customHeight="1" x14ac:dyDescent="0.35">
      <c r="A1" s="30"/>
      <c r="B1" s="37"/>
      <c r="C1" s="37"/>
      <c r="D1" s="22"/>
      <c r="E1" s="22"/>
      <c r="F1" s="22"/>
      <c r="G1" s="22"/>
      <c r="H1" s="22"/>
      <c r="I1" s="30"/>
      <c r="J1" s="30"/>
      <c r="K1" s="30"/>
      <c r="L1" s="30"/>
      <c r="M1" s="30"/>
      <c r="N1" s="30"/>
      <c r="O1" s="30"/>
      <c r="P1" s="30"/>
      <c r="Q1" s="30"/>
      <c r="R1" s="30"/>
      <c r="S1" s="30"/>
      <c r="T1" s="30"/>
    </row>
    <row r="2" spans="1:20" ht="15.5" x14ac:dyDescent="0.35">
      <c r="A2" s="30"/>
      <c r="B2" s="37"/>
      <c r="C2" s="37"/>
      <c r="D2" s="22"/>
      <c r="E2" s="22"/>
      <c r="F2" s="22"/>
      <c r="G2" s="22"/>
      <c r="H2" s="22"/>
      <c r="I2" s="30"/>
      <c r="J2" s="30"/>
      <c r="K2" s="30"/>
      <c r="L2" s="30"/>
      <c r="M2" s="30"/>
      <c r="N2" s="30"/>
      <c r="O2" s="30"/>
      <c r="P2" s="30"/>
      <c r="Q2" s="30"/>
      <c r="R2" s="30"/>
      <c r="S2" s="30"/>
      <c r="T2" s="30"/>
    </row>
    <row r="3" spans="1:20" ht="15.5" x14ac:dyDescent="0.35">
      <c r="A3" s="30"/>
      <c r="B3" s="37"/>
      <c r="C3" s="37"/>
      <c r="D3" s="22"/>
      <c r="E3" s="22"/>
      <c r="F3" s="22"/>
      <c r="G3" s="22"/>
      <c r="H3" s="22"/>
      <c r="I3" s="30"/>
      <c r="J3" s="30"/>
      <c r="K3" s="30"/>
      <c r="L3" s="30"/>
      <c r="M3" s="30"/>
      <c r="N3" s="30"/>
      <c r="O3" s="30"/>
      <c r="P3" s="30"/>
      <c r="Q3" s="30"/>
      <c r="R3" s="30"/>
      <c r="S3" s="30"/>
      <c r="T3" s="30"/>
    </row>
    <row r="4" spans="1:20" ht="15.75" customHeight="1" x14ac:dyDescent="0.35">
      <c r="A4" s="30"/>
      <c r="B4" s="37"/>
      <c r="C4" s="37"/>
      <c r="D4" s="22"/>
      <c r="E4" s="22"/>
      <c r="F4" s="22"/>
      <c r="G4" s="22"/>
      <c r="H4" s="22"/>
      <c r="I4" s="30"/>
      <c r="J4" s="30"/>
      <c r="K4" s="30"/>
      <c r="L4" s="30"/>
      <c r="M4" s="30"/>
      <c r="N4" s="30"/>
      <c r="O4" s="30"/>
      <c r="P4" s="30"/>
      <c r="Q4" s="30"/>
      <c r="R4" s="30"/>
      <c r="S4" s="30"/>
      <c r="T4" s="30"/>
    </row>
    <row r="5" spans="1:20" ht="15.75" customHeight="1" x14ac:dyDescent="0.35">
      <c r="A5" s="30"/>
      <c r="B5" s="37"/>
      <c r="C5" s="37"/>
      <c r="D5" s="22"/>
      <c r="E5" s="22"/>
      <c r="F5" s="22"/>
      <c r="G5" s="22"/>
      <c r="H5" s="22"/>
      <c r="I5" s="30"/>
      <c r="J5" s="30"/>
      <c r="K5" s="30"/>
      <c r="L5" s="30"/>
      <c r="M5" s="30"/>
      <c r="N5" s="30"/>
      <c r="O5" s="30"/>
      <c r="P5" s="30"/>
      <c r="Q5" s="30"/>
      <c r="R5" s="30"/>
      <c r="S5" s="30"/>
      <c r="T5" s="30"/>
    </row>
    <row r="6" spans="1:20" ht="18" x14ac:dyDescent="0.4">
      <c r="A6" s="30"/>
      <c r="B6" s="19"/>
      <c r="C6" s="20"/>
      <c r="D6" s="19"/>
      <c r="E6" s="19"/>
      <c r="F6" s="19"/>
      <c r="G6" s="19"/>
      <c r="H6" s="19"/>
      <c r="I6" s="30"/>
      <c r="J6" s="30"/>
      <c r="K6" s="30"/>
      <c r="L6" s="30"/>
      <c r="M6" s="30"/>
      <c r="N6" s="30"/>
      <c r="O6" s="30"/>
      <c r="P6" s="30"/>
      <c r="Q6" s="30"/>
      <c r="R6" s="30"/>
      <c r="S6" s="30"/>
      <c r="T6" s="30"/>
    </row>
    <row r="7" spans="1:20" ht="18" x14ac:dyDescent="0.4">
      <c r="A7" s="30"/>
      <c r="B7" s="19"/>
      <c r="C7" s="20"/>
      <c r="D7" s="19"/>
      <c r="E7" s="19"/>
      <c r="F7" s="19"/>
      <c r="G7" s="19"/>
      <c r="H7" s="19"/>
      <c r="I7" s="30"/>
      <c r="J7" s="30"/>
      <c r="K7" s="30"/>
      <c r="L7" s="30"/>
      <c r="M7" s="30"/>
      <c r="N7" s="30"/>
      <c r="O7" s="30"/>
      <c r="P7" s="30"/>
      <c r="Q7" s="30"/>
      <c r="R7" s="30"/>
      <c r="S7" s="30"/>
      <c r="T7" s="30"/>
    </row>
    <row r="8" spans="1:20" ht="18" x14ac:dyDescent="0.4">
      <c r="A8" s="30"/>
      <c r="B8" s="171" t="s">
        <v>131</v>
      </c>
      <c r="C8" s="20"/>
      <c r="D8" s="151" t="s">
        <v>117</v>
      </c>
      <c r="E8" s="19"/>
      <c r="F8" s="19"/>
      <c r="G8" s="19"/>
      <c r="H8" s="19"/>
      <c r="I8" s="30"/>
      <c r="J8" s="30"/>
      <c r="K8" s="30"/>
      <c r="L8" s="30"/>
      <c r="M8" s="30"/>
      <c r="N8" s="30"/>
      <c r="O8" s="30"/>
      <c r="P8" s="30"/>
      <c r="Q8" s="30"/>
      <c r="R8" s="30"/>
      <c r="S8" s="30"/>
      <c r="T8" s="30"/>
    </row>
    <row r="9" spans="1:20" ht="18" x14ac:dyDescent="0.4">
      <c r="A9" s="30"/>
      <c r="B9" s="19"/>
      <c r="C9" s="20"/>
      <c r="D9" s="19"/>
      <c r="E9" s="19"/>
      <c r="F9" s="19"/>
      <c r="G9" s="19"/>
      <c r="H9" s="19"/>
      <c r="I9" s="30"/>
      <c r="J9" s="30"/>
      <c r="K9" s="30"/>
      <c r="L9" s="30"/>
      <c r="M9" s="30"/>
      <c r="N9" s="30"/>
      <c r="O9" s="30"/>
      <c r="P9" s="30"/>
      <c r="Q9" s="30"/>
      <c r="R9" s="30"/>
      <c r="S9" s="30"/>
      <c r="T9" s="30"/>
    </row>
    <row r="10" spans="1:20" ht="18" x14ac:dyDescent="0.4">
      <c r="A10" s="30"/>
      <c r="B10" s="20" t="s">
        <v>520</v>
      </c>
      <c r="C10" s="20"/>
      <c r="D10" s="19"/>
      <c r="E10" s="19"/>
      <c r="F10" s="19"/>
      <c r="G10" s="19"/>
      <c r="H10" s="19"/>
      <c r="I10" s="30"/>
      <c r="J10" s="30"/>
      <c r="K10" s="30"/>
      <c r="L10" s="30"/>
      <c r="M10" s="30"/>
      <c r="N10" s="30"/>
      <c r="O10" s="30"/>
      <c r="P10" s="30"/>
      <c r="Q10" s="30"/>
      <c r="R10" s="30"/>
      <c r="S10" s="30"/>
      <c r="T10" s="30"/>
    </row>
    <row r="11" spans="1:20" ht="15.5" x14ac:dyDescent="0.35">
      <c r="A11" s="30"/>
      <c r="B11" s="24"/>
      <c r="C11" s="194"/>
      <c r="D11" s="194"/>
      <c r="E11" s="194"/>
      <c r="F11" s="194"/>
      <c r="G11" s="194"/>
      <c r="H11" s="174"/>
      <c r="I11" s="22"/>
      <c r="J11" s="22"/>
      <c r="K11" s="30"/>
      <c r="L11" s="30"/>
      <c r="M11" s="30"/>
      <c r="N11" s="30"/>
      <c r="O11" s="30"/>
      <c r="P11" s="30"/>
      <c r="Q11" s="30"/>
      <c r="R11" s="30"/>
      <c r="S11" s="30"/>
      <c r="T11" s="30"/>
    </row>
    <row r="12" spans="1:20" s="31" customFormat="1" ht="18" x14ac:dyDescent="0.4">
      <c r="A12" s="33"/>
      <c r="B12" s="59" t="s">
        <v>521</v>
      </c>
      <c r="C12" s="33"/>
      <c r="N12" s="30"/>
      <c r="O12" s="30"/>
      <c r="P12" s="30"/>
      <c r="Q12" s="30"/>
      <c r="R12" s="30"/>
      <c r="S12" s="30"/>
      <c r="T12" s="30"/>
    </row>
    <row r="13" spans="1:20" s="31" customFormat="1" ht="15.75" customHeight="1" x14ac:dyDescent="0.4">
      <c r="A13" s="33"/>
      <c r="B13" s="920" t="s">
        <v>522</v>
      </c>
      <c r="C13" s="33"/>
      <c r="L13" s="446"/>
      <c r="N13" s="30"/>
      <c r="O13" s="30"/>
      <c r="P13" s="30"/>
      <c r="Q13" s="30"/>
      <c r="R13" s="30"/>
      <c r="S13" s="30"/>
      <c r="T13" s="30"/>
    </row>
    <row r="14" spans="1:20" ht="15.5" x14ac:dyDescent="0.35">
      <c r="A14" s="41"/>
      <c r="B14" s="30"/>
      <c r="C14" s="41"/>
      <c r="D14" s="30"/>
      <c r="E14" s="30"/>
      <c r="F14" s="30"/>
      <c r="G14" s="30"/>
      <c r="H14" s="30"/>
      <c r="I14" s="30"/>
      <c r="J14" s="30"/>
      <c r="K14" s="30"/>
      <c r="L14" s="30"/>
      <c r="M14" s="30"/>
      <c r="N14" s="30"/>
      <c r="O14" s="30"/>
      <c r="P14" s="30"/>
      <c r="Q14" s="30"/>
      <c r="R14" s="30"/>
      <c r="S14" s="30"/>
      <c r="T14" s="30"/>
    </row>
    <row r="15" spans="1:20" ht="31.5" thickBot="1" x14ac:dyDescent="0.4">
      <c r="A15" s="41"/>
      <c r="B15" s="200" t="s">
        <v>384</v>
      </c>
      <c r="C15" s="178">
        <v>2016</v>
      </c>
      <c r="D15" s="179">
        <v>2017</v>
      </c>
      <c r="E15" s="179">
        <v>2018</v>
      </c>
      <c r="F15" s="179">
        <v>2019</v>
      </c>
      <c r="G15" s="179">
        <v>2020</v>
      </c>
      <c r="H15" s="358" t="s">
        <v>174</v>
      </c>
      <c r="I15" s="358" t="s">
        <v>175</v>
      </c>
      <c r="J15" s="30"/>
      <c r="K15" s="30"/>
      <c r="L15" s="30"/>
      <c r="M15" s="30"/>
      <c r="N15" s="30"/>
      <c r="O15" s="30"/>
      <c r="P15" s="30"/>
      <c r="Q15" s="30"/>
      <c r="R15" s="30"/>
      <c r="S15" s="30"/>
      <c r="T15" s="30"/>
    </row>
    <row r="16" spans="1:20" ht="15.75" customHeight="1" x14ac:dyDescent="0.35">
      <c r="A16" s="41"/>
      <c r="B16" s="447" t="s">
        <v>243</v>
      </c>
      <c r="C16" s="448">
        <v>13.326525748780799</v>
      </c>
      <c r="D16" s="449">
        <v>13.4515830720956</v>
      </c>
      <c r="E16" s="449">
        <v>12.708816680147599</v>
      </c>
      <c r="F16" s="449">
        <v>13.835016313597601</v>
      </c>
      <c r="G16" s="437">
        <v>14.615890341846701</v>
      </c>
      <c r="H16" s="450">
        <v>5.6441858148129097E-2</v>
      </c>
      <c r="I16" s="450">
        <v>9.67517429052277E-2</v>
      </c>
      <c r="J16" s="30"/>
      <c r="K16" s="451"/>
      <c r="L16" s="451"/>
      <c r="M16" s="451"/>
      <c r="N16" s="451"/>
      <c r="O16" s="451"/>
      <c r="P16" s="451"/>
      <c r="Q16" s="30"/>
      <c r="R16" s="30"/>
      <c r="S16" s="452"/>
      <c r="T16" s="30"/>
    </row>
    <row r="17" spans="1:20" ht="15.5" x14ac:dyDescent="0.35">
      <c r="A17" s="41"/>
      <c r="B17" s="447" t="s">
        <v>239</v>
      </c>
      <c r="C17" s="448">
        <v>27.043582785106501</v>
      </c>
      <c r="D17" s="449">
        <v>15.4457287054412</v>
      </c>
      <c r="E17" s="449">
        <v>16.342290665315598</v>
      </c>
      <c r="F17" s="449">
        <v>17.849214988772498</v>
      </c>
      <c r="G17" s="437">
        <v>20.183979259664898</v>
      </c>
      <c r="H17" s="450">
        <v>0.13080487138291499</v>
      </c>
      <c r="I17" s="450">
        <v>-0.25364995385224298</v>
      </c>
      <c r="J17" s="30"/>
      <c r="K17" s="451"/>
      <c r="L17" s="451"/>
      <c r="M17" s="451"/>
      <c r="N17" s="451"/>
      <c r="O17" s="451"/>
      <c r="P17" s="451"/>
      <c r="Q17" s="30"/>
      <c r="R17" s="30"/>
      <c r="S17" s="452"/>
      <c r="T17" s="30"/>
    </row>
    <row r="18" spans="1:20" ht="6" customHeight="1" x14ac:dyDescent="0.35">
      <c r="A18" s="41"/>
      <c r="B18" s="268"/>
      <c r="C18" s="453"/>
      <c r="D18" s="453"/>
      <c r="E18" s="453"/>
      <c r="F18" s="454"/>
      <c r="G18" s="455"/>
      <c r="H18" s="30"/>
      <c r="I18" s="30"/>
      <c r="J18" s="30"/>
      <c r="K18" s="30"/>
      <c r="L18" s="30"/>
      <c r="M18" s="30"/>
      <c r="N18" s="30"/>
      <c r="O18" s="30"/>
      <c r="P18" s="30"/>
      <c r="Q18" s="30"/>
      <c r="R18" s="30"/>
      <c r="S18" s="452"/>
      <c r="T18" s="30"/>
    </row>
    <row r="19" spans="1:20" ht="15.5" x14ac:dyDescent="0.35">
      <c r="A19" s="30"/>
      <c r="B19" s="30"/>
      <c r="C19" s="30"/>
      <c r="D19" s="30"/>
      <c r="E19" s="30"/>
      <c r="F19" s="30"/>
      <c r="G19" s="30"/>
      <c r="H19" s="30"/>
      <c r="I19" s="30"/>
      <c r="J19" s="30"/>
      <c r="K19" s="30"/>
      <c r="L19" s="445" t="s">
        <v>501</v>
      </c>
      <c r="M19" s="30"/>
      <c r="N19" s="30"/>
      <c r="O19" s="30"/>
      <c r="P19" s="30"/>
      <c r="Q19" s="30"/>
      <c r="R19" s="30"/>
      <c r="S19" s="30"/>
      <c r="T19" s="30"/>
    </row>
  </sheetData>
  <hyperlinks>
    <hyperlink ref="B8" location="Contents!A1" display="Contents!A1"/>
    <hyperlink ref="D8" location="'Tab 21 - Acute V Broad Sparing'!A1" display="Tab 21 - Acute V Broad Sparing"/>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1F497D"/>
  </sheetPr>
  <dimension ref="A1:U21"/>
  <sheetViews>
    <sheetView showGridLines="0" zoomScale="80" zoomScaleNormal="80" workbookViewId="0">
      <selection activeCell="D8" sqref="D8"/>
    </sheetView>
  </sheetViews>
  <sheetFormatPr defaultColWidth="9.1796875" defaultRowHeight="12.5" x14ac:dyDescent="0.25"/>
  <cols>
    <col min="1" max="1" width="1.453125" style="15" customWidth="1"/>
    <col min="2" max="2" width="18.54296875" style="15" customWidth="1"/>
    <col min="3" max="7" width="10.54296875" style="15" customWidth="1"/>
    <col min="8" max="9" width="12.54296875" style="15" customWidth="1"/>
    <col min="10" max="12" width="8.54296875" style="15" customWidth="1"/>
    <col min="13" max="13" width="9.453125" style="15" customWidth="1"/>
    <col min="14" max="14" width="9.54296875" style="15" customWidth="1"/>
    <col min="15" max="22" width="9.1796875" style="15" customWidth="1"/>
    <col min="23" max="16384" width="9.1796875" style="15"/>
  </cols>
  <sheetData>
    <row r="1" spans="1:21" ht="5.15" customHeight="1" x14ac:dyDescent="0.35">
      <c r="A1" s="30"/>
      <c r="B1" s="37"/>
      <c r="C1" s="37"/>
      <c r="D1" s="22"/>
      <c r="E1" s="22"/>
      <c r="F1" s="22"/>
      <c r="G1" s="22"/>
      <c r="H1" s="22"/>
      <c r="I1" s="30"/>
      <c r="J1" s="30"/>
      <c r="K1" s="30"/>
      <c r="L1" s="30"/>
      <c r="M1" s="30"/>
      <c r="N1" s="30"/>
      <c r="O1" s="30"/>
      <c r="P1" s="30"/>
      <c r="Q1" s="30"/>
      <c r="R1" s="30"/>
      <c r="S1" s="30"/>
      <c r="T1" s="30"/>
      <c r="U1" s="30"/>
    </row>
    <row r="2" spans="1:21" ht="15.5" x14ac:dyDescent="0.35">
      <c r="A2" s="30"/>
      <c r="B2" s="37"/>
      <c r="C2" s="37"/>
      <c r="D2" s="22"/>
      <c r="E2" s="22"/>
      <c r="F2" s="22"/>
      <c r="G2" s="22"/>
      <c r="H2" s="22"/>
      <c r="I2" s="30"/>
      <c r="J2" s="30"/>
      <c r="K2" s="30"/>
      <c r="L2" s="30"/>
      <c r="M2" s="30"/>
      <c r="N2" s="30"/>
      <c r="O2" s="30"/>
      <c r="P2" s="30"/>
      <c r="Q2" s="30"/>
      <c r="R2" s="30"/>
      <c r="S2" s="30"/>
      <c r="T2" s="30"/>
      <c r="U2" s="30"/>
    </row>
    <row r="3" spans="1:21" ht="15.5" x14ac:dyDescent="0.35">
      <c r="A3" s="30"/>
      <c r="B3" s="37"/>
      <c r="C3" s="37"/>
      <c r="D3" s="22"/>
      <c r="E3" s="22"/>
      <c r="F3" s="22"/>
      <c r="G3" s="22"/>
      <c r="H3" s="22"/>
      <c r="I3" s="30"/>
      <c r="J3" s="30"/>
      <c r="K3" s="30"/>
      <c r="L3" s="30"/>
      <c r="M3" s="30"/>
      <c r="N3" s="30"/>
      <c r="O3" s="30"/>
      <c r="P3" s="30"/>
      <c r="Q3" s="30"/>
      <c r="R3" s="30"/>
      <c r="S3" s="30"/>
      <c r="T3" s="30"/>
      <c r="U3" s="30"/>
    </row>
    <row r="4" spans="1:21" ht="15.75" customHeight="1" x14ac:dyDescent="0.35">
      <c r="A4" s="30"/>
      <c r="B4" s="37"/>
      <c r="C4" s="37"/>
      <c r="D4" s="22"/>
      <c r="E4" s="22"/>
      <c r="F4" s="22"/>
      <c r="G4" s="22"/>
      <c r="H4" s="22"/>
      <c r="I4" s="30"/>
      <c r="J4" s="30"/>
      <c r="K4" s="30"/>
      <c r="L4" s="30"/>
      <c r="M4" s="30"/>
      <c r="N4" s="30"/>
      <c r="O4" s="30"/>
      <c r="P4" s="30"/>
      <c r="Q4" s="30"/>
      <c r="R4" s="30"/>
      <c r="S4" s="30"/>
      <c r="T4" s="30"/>
      <c r="U4" s="30"/>
    </row>
    <row r="5" spans="1:21" ht="15.75" customHeight="1" x14ac:dyDescent="0.35">
      <c r="A5" s="30"/>
      <c r="B5" s="37"/>
      <c r="C5" s="37"/>
      <c r="D5" s="22"/>
      <c r="E5" s="22"/>
      <c r="F5" s="22"/>
      <c r="G5" s="22"/>
      <c r="H5" s="22"/>
      <c r="I5" s="30"/>
      <c r="J5" s="30"/>
      <c r="K5" s="30"/>
      <c r="L5" s="30"/>
      <c r="M5" s="30"/>
      <c r="N5" s="30"/>
      <c r="O5" s="30"/>
      <c r="P5" s="30"/>
      <c r="Q5" s="30"/>
      <c r="R5" s="30"/>
      <c r="S5" s="30"/>
      <c r="T5" s="30"/>
      <c r="U5" s="30"/>
    </row>
    <row r="6" spans="1:21" ht="18" x14ac:dyDescent="0.4">
      <c r="A6" s="30"/>
      <c r="B6" s="19"/>
      <c r="C6" s="20"/>
      <c r="D6" s="19"/>
      <c r="E6" s="19"/>
      <c r="F6" s="19"/>
      <c r="G6" s="19"/>
      <c r="H6" s="19"/>
      <c r="I6" s="30"/>
      <c r="J6" s="30"/>
      <c r="K6" s="30"/>
      <c r="L6" s="30"/>
      <c r="M6" s="30"/>
      <c r="N6" s="30"/>
      <c r="O6" s="30"/>
      <c r="P6" s="30"/>
      <c r="Q6" s="30"/>
      <c r="R6" s="30"/>
      <c r="S6" s="30"/>
      <c r="T6" s="30"/>
      <c r="U6" s="30"/>
    </row>
    <row r="7" spans="1:21" ht="18" x14ac:dyDescent="0.4">
      <c r="A7" s="30"/>
      <c r="B7" s="19"/>
      <c r="C7" s="20"/>
      <c r="D7" s="19"/>
      <c r="E7" s="19"/>
      <c r="F7" s="19"/>
      <c r="G7" s="19"/>
      <c r="H7" s="19"/>
      <c r="I7" s="30"/>
      <c r="J7" s="30"/>
      <c r="K7" s="30"/>
      <c r="L7" s="30"/>
      <c r="M7" s="30"/>
      <c r="N7" s="30"/>
      <c r="O7" s="30"/>
      <c r="P7" s="30"/>
      <c r="Q7" s="30"/>
      <c r="R7" s="30"/>
      <c r="S7" s="30"/>
      <c r="T7" s="30"/>
      <c r="U7" s="30"/>
    </row>
    <row r="8" spans="1:21" ht="18" x14ac:dyDescent="0.4">
      <c r="A8" s="30"/>
      <c r="B8" s="171" t="s">
        <v>131</v>
      </c>
      <c r="C8" s="20"/>
      <c r="D8" s="151" t="s">
        <v>119</v>
      </c>
      <c r="E8" s="19"/>
      <c r="F8" s="19"/>
      <c r="G8" s="19"/>
      <c r="H8" s="19"/>
      <c r="I8" s="30"/>
      <c r="J8" s="30"/>
      <c r="K8" s="30"/>
      <c r="L8" s="30"/>
      <c r="M8" s="30"/>
      <c r="N8" s="30"/>
      <c r="O8" s="30"/>
      <c r="P8" s="30"/>
      <c r="Q8" s="30"/>
      <c r="R8" s="30"/>
      <c r="S8" s="30"/>
      <c r="T8" s="30"/>
      <c r="U8" s="30"/>
    </row>
    <row r="9" spans="1:21" ht="18" x14ac:dyDescent="0.4">
      <c r="A9" s="30"/>
      <c r="B9" s="19"/>
      <c r="C9" s="20"/>
      <c r="D9" s="19"/>
      <c r="E9" s="19"/>
      <c r="F9" s="19"/>
      <c r="G9" s="19"/>
      <c r="H9" s="19"/>
      <c r="I9" s="30"/>
      <c r="J9" s="30"/>
      <c r="K9" s="30"/>
      <c r="L9" s="30"/>
      <c r="M9" s="30"/>
      <c r="N9" s="30"/>
      <c r="O9" s="30"/>
      <c r="P9" s="30"/>
      <c r="Q9" s="30"/>
      <c r="R9" s="30"/>
      <c r="S9" s="30"/>
      <c r="T9" s="30"/>
      <c r="U9" s="30"/>
    </row>
    <row r="10" spans="1:21" ht="18" x14ac:dyDescent="0.4">
      <c r="A10" s="30"/>
      <c r="B10" s="20" t="s">
        <v>523</v>
      </c>
      <c r="C10" s="20"/>
      <c r="D10" s="19"/>
      <c r="E10" s="19"/>
      <c r="F10" s="19"/>
      <c r="G10" s="19"/>
      <c r="H10" s="19"/>
      <c r="I10" s="30"/>
      <c r="J10" s="30"/>
      <c r="K10" s="30"/>
      <c r="L10" s="30"/>
      <c r="M10" s="30"/>
      <c r="N10" s="30"/>
      <c r="O10" s="30"/>
      <c r="P10" s="30"/>
      <c r="Q10" s="30"/>
      <c r="R10" s="30"/>
      <c r="S10" s="30"/>
      <c r="T10" s="30"/>
      <c r="U10" s="30"/>
    </row>
    <row r="11" spans="1:21" ht="15.5" x14ac:dyDescent="0.35">
      <c r="A11" s="30"/>
      <c r="B11" s="24"/>
      <c r="C11" s="194"/>
      <c r="D11" s="194"/>
      <c r="E11" s="194"/>
      <c r="F11" s="194"/>
      <c r="G11" s="194"/>
      <c r="H11" s="174"/>
      <c r="I11" s="22"/>
      <c r="J11" s="22"/>
      <c r="K11" s="30"/>
      <c r="L11" s="30"/>
      <c r="M11" s="30"/>
      <c r="N11" s="30"/>
      <c r="O11" s="30"/>
      <c r="P11" s="30"/>
      <c r="Q11" s="30"/>
      <c r="R11" s="30"/>
      <c r="S11" s="30"/>
      <c r="T11" s="30"/>
      <c r="U11" s="30"/>
    </row>
    <row r="12" spans="1:21" s="31" customFormat="1" ht="18" x14ac:dyDescent="0.4">
      <c r="A12" s="33"/>
      <c r="B12" s="59" t="s">
        <v>524</v>
      </c>
      <c r="C12" s="33"/>
      <c r="O12" s="30"/>
      <c r="P12" s="30"/>
      <c r="Q12" s="30"/>
      <c r="R12" s="30"/>
      <c r="S12" s="30"/>
      <c r="T12" s="30"/>
      <c r="U12" s="30"/>
    </row>
    <row r="13" spans="1:21" s="31" customFormat="1" ht="15.75" customHeight="1" x14ac:dyDescent="0.4">
      <c r="A13" s="33"/>
      <c r="B13" s="920" t="s">
        <v>525</v>
      </c>
      <c r="C13" s="60"/>
      <c r="D13" s="60"/>
      <c r="E13" s="60"/>
      <c r="F13" s="60"/>
      <c r="G13" s="60"/>
      <c r="H13" s="60"/>
      <c r="I13" s="60"/>
      <c r="J13" s="60"/>
      <c r="K13" s="60"/>
      <c r="L13" s="60"/>
      <c r="M13" s="60"/>
      <c r="N13" s="60"/>
      <c r="P13" s="30"/>
      <c r="Q13" s="446"/>
      <c r="R13" s="30"/>
      <c r="S13" s="30"/>
      <c r="T13" s="30"/>
      <c r="U13" s="30"/>
    </row>
    <row r="14" spans="1:21" ht="15.5" x14ac:dyDescent="0.35">
      <c r="A14" s="41"/>
      <c r="B14" s="30"/>
      <c r="C14" s="41"/>
      <c r="D14" s="30"/>
      <c r="E14" s="30"/>
      <c r="F14" s="30"/>
      <c r="G14" s="30"/>
      <c r="H14" s="30"/>
      <c r="I14" s="30"/>
      <c r="J14" s="30"/>
      <c r="K14" s="30"/>
      <c r="L14" s="30"/>
      <c r="M14" s="30"/>
      <c r="N14" s="30"/>
      <c r="O14" s="30"/>
      <c r="P14" s="30"/>
      <c r="Q14" s="30"/>
      <c r="R14" s="30"/>
      <c r="S14" s="30"/>
      <c r="T14" s="30"/>
      <c r="U14" s="30"/>
    </row>
    <row r="15" spans="1:21" ht="31.5" thickBot="1" x14ac:dyDescent="0.4">
      <c r="A15" s="41"/>
      <c r="B15" s="200" t="s">
        <v>384</v>
      </c>
      <c r="C15" s="178">
        <v>2016</v>
      </c>
      <c r="D15" s="179">
        <v>2017</v>
      </c>
      <c r="E15" s="179">
        <v>2018</v>
      </c>
      <c r="F15" s="179">
        <v>2019</v>
      </c>
      <c r="G15" s="179">
        <v>2020</v>
      </c>
      <c r="H15" s="358" t="s">
        <v>174</v>
      </c>
      <c r="I15" s="358" t="s">
        <v>175</v>
      </c>
      <c r="J15" s="30"/>
      <c r="K15" s="30"/>
      <c r="L15" s="30"/>
      <c r="M15" s="30"/>
      <c r="N15" s="30"/>
      <c r="O15" s="30"/>
      <c r="P15" s="30"/>
      <c r="Q15" s="30"/>
      <c r="R15" s="30"/>
      <c r="S15" s="30"/>
      <c r="T15" s="30"/>
      <c r="U15" s="30"/>
    </row>
    <row r="16" spans="1:21" ht="15.75" customHeight="1" x14ac:dyDescent="0.35">
      <c r="A16" s="41"/>
      <c r="B16" s="447" t="s">
        <v>526</v>
      </c>
      <c r="C16" s="448">
        <v>6.7515312083543799</v>
      </c>
      <c r="D16" s="449">
        <v>4.5296263214777097</v>
      </c>
      <c r="E16" s="449">
        <v>5.3949332492859403</v>
      </c>
      <c r="F16" s="449">
        <v>6.0321975304143498</v>
      </c>
      <c r="G16" s="449">
        <v>6.57850397701083</v>
      </c>
      <c r="H16" s="450">
        <v>9.0565079117851402E-2</v>
      </c>
      <c r="I16" s="450">
        <v>-2.5627850335556999E-2</v>
      </c>
      <c r="J16" s="456"/>
      <c r="K16" s="456"/>
      <c r="L16" s="456"/>
      <c r="M16" s="456"/>
      <c r="N16" s="30"/>
      <c r="O16" s="30"/>
      <c r="P16" s="30"/>
      <c r="Q16" s="30"/>
      <c r="R16" s="30"/>
      <c r="S16" s="30"/>
      <c r="T16" s="30"/>
      <c r="U16" s="30"/>
    </row>
    <row r="17" spans="1:21" ht="15.75" customHeight="1" x14ac:dyDescent="0.35">
      <c r="A17" s="41"/>
      <c r="B17" s="447" t="s">
        <v>527</v>
      </c>
      <c r="C17" s="448">
        <v>1.80263717146338</v>
      </c>
      <c r="D17" s="449">
        <v>1.6799493518905499</v>
      </c>
      <c r="E17" s="449">
        <v>1.6982419603583001</v>
      </c>
      <c r="F17" s="449">
        <v>2.2407853604249901</v>
      </c>
      <c r="G17" s="449">
        <v>2.2600497102670398</v>
      </c>
      <c r="H17" s="450">
        <v>8.5971419584773695E-3</v>
      </c>
      <c r="I17" s="450">
        <v>0.25374631459104702</v>
      </c>
      <c r="J17" s="456"/>
      <c r="K17" s="456"/>
      <c r="L17" s="456"/>
      <c r="M17" s="456"/>
      <c r="N17" s="30"/>
      <c r="O17" s="30"/>
      <c r="P17" s="30"/>
      <c r="Q17" s="30"/>
      <c r="R17" s="30"/>
      <c r="S17" s="30"/>
      <c r="T17" s="30"/>
      <c r="U17" s="30"/>
    </row>
    <row r="18" spans="1:21" ht="16.5" customHeight="1" x14ac:dyDescent="0.35">
      <c r="A18" s="41"/>
      <c r="B18" s="447" t="s">
        <v>528</v>
      </c>
      <c r="C18" s="448">
        <v>3.11693864162562</v>
      </c>
      <c r="D18" s="449">
        <v>7.5810550333834996</v>
      </c>
      <c r="E18" s="449">
        <v>8.1874217340992406</v>
      </c>
      <c r="F18" s="449">
        <v>7.0123228771447197</v>
      </c>
      <c r="G18" s="449">
        <v>7.3898212233012996</v>
      </c>
      <c r="H18" s="450">
        <v>5.3833565962423897E-2</v>
      </c>
      <c r="I18" s="450">
        <v>1.3708587408853199</v>
      </c>
      <c r="J18" s="456"/>
      <c r="K18" s="456"/>
      <c r="L18" s="456"/>
      <c r="M18" s="456"/>
      <c r="N18" s="30"/>
      <c r="O18" s="30"/>
      <c r="P18" s="30"/>
      <c r="Q18" s="30"/>
      <c r="R18" s="30"/>
      <c r="S18" s="30"/>
      <c r="T18" s="30"/>
      <c r="U18" s="30"/>
    </row>
    <row r="19" spans="1:21" ht="16.5" customHeight="1" x14ac:dyDescent="0.35">
      <c r="A19" s="41"/>
      <c r="B19" s="268"/>
      <c r="C19" s="457"/>
      <c r="D19" s="457"/>
      <c r="E19" s="457"/>
      <c r="F19" s="457"/>
      <c r="G19" s="457"/>
      <c r="H19" s="450"/>
      <c r="I19" s="30"/>
      <c r="J19" s="456"/>
      <c r="K19" s="456"/>
      <c r="L19" s="456"/>
      <c r="M19" s="456"/>
      <c r="N19" s="456"/>
      <c r="O19" s="30"/>
      <c r="P19" s="30"/>
      <c r="Q19" s="30"/>
      <c r="R19" s="30"/>
      <c r="S19" s="30"/>
      <c r="T19" s="30"/>
      <c r="U19" s="30"/>
    </row>
    <row r="20" spans="1:21" ht="15.5" x14ac:dyDescent="0.35">
      <c r="A20" s="30"/>
      <c r="B20" s="30"/>
      <c r="C20" s="30"/>
      <c r="D20" s="30"/>
      <c r="E20" s="30"/>
      <c r="F20" s="30"/>
      <c r="G20" s="30"/>
      <c r="H20" s="30"/>
      <c r="I20" s="30"/>
      <c r="J20" s="30"/>
      <c r="K20" s="30"/>
      <c r="L20" s="30"/>
      <c r="M20" s="30"/>
      <c r="N20" s="30"/>
      <c r="O20" s="30"/>
      <c r="P20" s="30"/>
      <c r="Q20" s="30"/>
      <c r="R20" s="30"/>
      <c r="S20" s="30"/>
      <c r="T20" s="30"/>
      <c r="U20" s="30"/>
    </row>
    <row r="21" spans="1:21" ht="15.5" x14ac:dyDescent="0.35">
      <c r="A21" s="30"/>
      <c r="B21" s="30"/>
      <c r="C21" s="30"/>
      <c r="D21" s="30"/>
      <c r="E21" s="30"/>
      <c r="F21" s="30"/>
      <c r="G21" s="30"/>
      <c r="H21" s="30"/>
      <c r="I21" s="30"/>
      <c r="J21" s="30"/>
      <c r="K21" s="30"/>
      <c r="L21" s="30"/>
      <c r="M21" s="445" t="s">
        <v>501</v>
      </c>
      <c r="N21" s="30"/>
      <c r="O21" s="30"/>
      <c r="P21" s="30"/>
      <c r="Q21" s="30"/>
      <c r="R21" s="30"/>
      <c r="S21" s="30"/>
      <c r="T21" s="30"/>
      <c r="U21" s="30"/>
    </row>
  </sheetData>
  <hyperlinks>
    <hyperlink ref="B8" location="Contents!A1" display="Contents!A1"/>
    <hyperlink ref="D8" location="'Tab 22 - Acute Alert'!A1" display="Tab 22 - Acute Alert"/>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1F497D"/>
  </sheetPr>
  <dimension ref="A1:U20"/>
  <sheetViews>
    <sheetView showGridLines="0" zoomScale="80" zoomScaleNormal="80" workbookViewId="0">
      <selection activeCell="D8" sqref="D8"/>
    </sheetView>
  </sheetViews>
  <sheetFormatPr defaultColWidth="9.1796875" defaultRowHeight="12.5" x14ac:dyDescent="0.25"/>
  <cols>
    <col min="1" max="1" width="1.453125" style="21" customWidth="1"/>
    <col min="2" max="2" width="17.54296875" style="21" customWidth="1"/>
    <col min="3" max="7" width="10.54296875" style="21" customWidth="1"/>
    <col min="8" max="9" width="12.54296875" style="21" customWidth="1"/>
    <col min="10" max="13" width="8.54296875" style="21" customWidth="1"/>
    <col min="14" max="14" width="10.453125" style="21" customWidth="1"/>
    <col min="15" max="21" width="9.1796875" style="21" customWidth="1"/>
    <col min="22" max="16384" width="9.1796875" style="21"/>
  </cols>
  <sheetData>
    <row r="1" spans="1:21" s="15" customFormat="1" ht="5.15" customHeight="1" x14ac:dyDescent="0.35">
      <c r="A1" s="30"/>
      <c r="B1" s="37"/>
      <c r="C1" s="37"/>
      <c r="D1" s="22"/>
      <c r="E1" s="22"/>
      <c r="F1" s="22"/>
      <c r="G1" s="22"/>
      <c r="H1" s="22"/>
      <c r="I1" s="30"/>
      <c r="J1" s="30"/>
      <c r="K1" s="30"/>
      <c r="L1" s="30"/>
      <c r="M1" s="30"/>
      <c r="N1" s="30"/>
      <c r="O1" s="30"/>
      <c r="P1" s="30"/>
      <c r="Q1" s="30"/>
      <c r="R1" s="30"/>
      <c r="S1" s="30"/>
      <c r="T1" s="30"/>
      <c r="U1" s="30"/>
    </row>
    <row r="2" spans="1:21" s="15" customFormat="1" ht="15.5" x14ac:dyDescent="0.35">
      <c r="A2" s="30"/>
      <c r="B2" s="37"/>
      <c r="C2" s="37"/>
      <c r="D2" s="22"/>
      <c r="E2" s="22"/>
      <c r="F2" s="22"/>
      <c r="G2" s="22"/>
      <c r="H2" s="22"/>
      <c r="I2" s="30"/>
      <c r="J2" s="30"/>
      <c r="K2" s="30"/>
      <c r="L2" s="30"/>
      <c r="M2" s="30"/>
      <c r="N2" s="30"/>
      <c r="O2" s="30"/>
      <c r="P2" s="30"/>
      <c r="Q2" s="30"/>
      <c r="R2" s="30"/>
      <c r="S2" s="30"/>
      <c r="T2" s="30"/>
      <c r="U2" s="30"/>
    </row>
    <row r="3" spans="1:21" s="15" customFormat="1" ht="15.5" x14ac:dyDescent="0.35">
      <c r="A3" s="30"/>
      <c r="B3" s="37"/>
      <c r="C3" s="37"/>
      <c r="D3" s="22"/>
      <c r="E3" s="22"/>
      <c r="F3" s="22"/>
      <c r="G3" s="22"/>
      <c r="H3" s="22"/>
      <c r="I3" s="30"/>
      <c r="J3" s="30"/>
      <c r="K3" s="30"/>
      <c r="L3" s="30"/>
      <c r="M3" s="30"/>
      <c r="N3" s="30"/>
      <c r="O3" s="30"/>
      <c r="P3" s="30"/>
      <c r="Q3" s="30"/>
      <c r="R3" s="30"/>
      <c r="S3" s="30"/>
      <c r="T3" s="30"/>
      <c r="U3" s="30"/>
    </row>
    <row r="4" spans="1:21" s="15" customFormat="1" ht="15.75" customHeight="1" x14ac:dyDescent="0.35">
      <c r="A4" s="30"/>
      <c r="B4" s="37"/>
      <c r="C4" s="37"/>
      <c r="D4" s="22"/>
      <c r="E4" s="22"/>
      <c r="F4" s="22"/>
      <c r="G4" s="22"/>
      <c r="H4" s="22"/>
      <c r="I4" s="30"/>
      <c r="J4" s="30"/>
      <c r="K4" s="30"/>
      <c r="L4" s="30"/>
      <c r="M4" s="30"/>
      <c r="N4" s="30"/>
      <c r="O4" s="30"/>
      <c r="P4" s="30"/>
      <c r="Q4" s="30"/>
      <c r="R4" s="30"/>
      <c r="S4" s="30"/>
      <c r="T4" s="30"/>
      <c r="U4" s="30"/>
    </row>
    <row r="5" spans="1:21" s="15" customFormat="1" ht="15.75" customHeight="1" x14ac:dyDescent="0.35">
      <c r="A5" s="30"/>
      <c r="B5" s="37"/>
      <c r="C5" s="37"/>
      <c r="D5" s="22"/>
      <c r="E5" s="22"/>
      <c r="F5" s="22"/>
      <c r="G5" s="22"/>
      <c r="H5" s="22"/>
      <c r="I5" s="30"/>
      <c r="J5" s="30"/>
      <c r="K5" s="30"/>
      <c r="L5" s="30"/>
      <c r="M5" s="30"/>
      <c r="N5" s="30"/>
      <c r="O5" s="30"/>
      <c r="P5" s="30"/>
      <c r="Q5" s="30"/>
      <c r="R5" s="30"/>
      <c r="S5" s="30"/>
      <c r="T5" s="30"/>
      <c r="U5" s="30"/>
    </row>
    <row r="6" spans="1:21" s="15" customFormat="1" ht="18" x14ac:dyDescent="0.4">
      <c r="A6" s="30"/>
      <c r="B6" s="19"/>
      <c r="C6" s="20"/>
      <c r="D6" s="19"/>
      <c r="E6" s="19"/>
      <c r="F6" s="19"/>
      <c r="G6" s="19"/>
      <c r="H6" s="19"/>
      <c r="I6" s="30"/>
      <c r="J6" s="30"/>
      <c r="K6" s="30"/>
      <c r="L6" s="30"/>
      <c r="M6" s="30"/>
      <c r="N6" s="30"/>
      <c r="O6" s="30"/>
      <c r="P6" s="30"/>
      <c r="Q6" s="30"/>
      <c r="R6" s="30"/>
      <c r="S6" s="30"/>
      <c r="T6" s="30"/>
      <c r="U6" s="30"/>
    </row>
    <row r="7" spans="1:21" s="15" customFormat="1" ht="18" x14ac:dyDescent="0.4">
      <c r="A7" s="30"/>
      <c r="B7" s="19"/>
      <c r="C7" s="20"/>
      <c r="D7" s="19"/>
      <c r="E7" s="19"/>
      <c r="F7" s="19"/>
      <c r="G7" s="19"/>
      <c r="H7" s="19"/>
      <c r="I7" s="30"/>
      <c r="J7" s="30"/>
      <c r="K7" s="30"/>
      <c r="L7" s="30"/>
      <c r="M7" s="30"/>
      <c r="N7" s="30"/>
      <c r="O7" s="30"/>
      <c r="P7" s="30"/>
      <c r="Q7" s="30"/>
      <c r="R7" s="30"/>
      <c r="S7" s="30"/>
      <c r="T7" s="30"/>
      <c r="U7" s="30"/>
    </row>
    <row r="8" spans="1:21" s="15" customFormat="1" ht="18" x14ac:dyDescent="0.4">
      <c r="A8" s="30"/>
      <c r="B8" s="171" t="s">
        <v>131</v>
      </c>
      <c r="C8" s="20"/>
      <c r="D8" s="151" t="s">
        <v>122</v>
      </c>
      <c r="E8" s="19"/>
      <c r="F8" s="19"/>
      <c r="G8" s="19"/>
      <c r="H8" s="19"/>
      <c r="I8" s="30"/>
      <c r="J8" s="30"/>
      <c r="K8" s="30"/>
      <c r="L8" s="30"/>
      <c r="M8" s="30"/>
      <c r="N8" s="30"/>
      <c r="O8" s="30"/>
      <c r="P8" s="30"/>
      <c r="Q8" s="30"/>
      <c r="R8" s="30"/>
      <c r="S8" s="30"/>
      <c r="T8" s="30"/>
      <c r="U8" s="30"/>
    </row>
    <row r="9" spans="1:21" s="15" customFormat="1" ht="18" x14ac:dyDescent="0.4">
      <c r="A9" s="30"/>
      <c r="B9" s="19"/>
      <c r="C9" s="20"/>
      <c r="D9" s="19"/>
      <c r="E9" s="19"/>
      <c r="F9" s="19"/>
      <c r="G9" s="19"/>
      <c r="H9" s="19"/>
      <c r="I9" s="30"/>
      <c r="J9" s="30"/>
      <c r="K9" s="30"/>
      <c r="L9" s="30"/>
      <c r="M9" s="30"/>
      <c r="N9" s="30"/>
      <c r="O9" s="30"/>
      <c r="P9" s="30"/>
      <c r="Q9" s="30"/>
      <c r="R9" s="30"/>
      <c r="S9" s="30"/>
      <c r="T9" s="30"/>
      <c r="U9" s="30"/>
    </row>
    <row r="10" spans="1:21" s="15" customFormat="1" ht="18" x14ac:dyDescent="0.4">
      <c r="A10" s="30"/>
      <c r="B10" s="20" t="s">
        <v>529</v>
      </c>
      <c r="C10" s="20"/>
      <c r="D10" s="19"/>
      <c r="E10" s="19"/>
      <c r="F10" s="19"/>
      <c r="G10" s="19"/>
      <c r="H10" s="19"/>
      <c r="I10" s="30"/>
      <c r="J10" s="30"/>
      <c r="K10" s="30"/>
      <c r="L10" s="30"/>
      <c r="M10" s="30"/>
      <c r="N10" s="30"/>
      <c r="O10" s="30"/>
      <c r="P10" s="30"/>
      <c r="Q10" s="30"/>
      <c r="R10" s="30"/>
      <c r="S10" s="30"/>
      <c r="T10" s="30"/>
      <c r="U10" s="30"/>
    </row>
    <row r="11" spans="1:21"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row>
    <row r="12" spans="1:21" s="19" customFormat="1" ht="18" x14ac:dyDescent="0.4">
      <c r="A12" s="20"/>
      <c r="B12" s="18" t="s">
        <v>530</v>
      </c>
      <c r="C12" s="20"/>
      <c r="O12" s="22"/>
      <c r="P12" s="22"/>
      <c r="Q12" s="22"/>
      <c r="R12" s="22"/>
      <c r="S12" s="22"/>
      <c r="T12" s="22"/>
      <c r="U12" s="22"/>
    </row>
    <row r="13" spans="1:21" s="19" customFormat="1" ht="15.75" customHeight="1" x14ac:dyDescent="0.4">
      <c r="A13" s="20"/>
      <c r="B13" s="918" t="s">
        <v>531</v>
      </c>
      <c r="C13" s="20"/>
      <c r="O13" s="22"/>
      <c r="P13" s="22"/>
      <c r="Q13" s="22"/>
      <c r="R13" s="22"/>
      <c r="S13" s="22"/>
      <c r="T13" s="22"/>
      <c r="U13" s="22"/>
    </row>
    <row r="14" spans="1:21" ht="15.5" x14ac:dyDescent="0.35">
      <c r="A14" s="37"/>
      <c r="B14" s="22"/>
      <c r="C14" s="37"/>
      <c r="D14" s="22"/>
      <c r="E14" s="22"/>
      <c r="F14" s="22"/>
      <c r="G14" s="22"/>
      <c r="H14" s="22"/>
      <c r="I14" s="22"/>
      <c r="J14" s="22"/>
      <c r="K14" s="22"/>
      <c r="L14" s="22"/>
      <c r="M14" s="22"/>
      <c r="N14" s="22"/>
      <c r="O14" s="22"/>
      <c r="P14" s="22"/>
      <c r="Q14" s="22"/>
      <c r="R14" s="22"/>
      <c r="S14" s="22"/>
      <c r="T14" s="22"/>
      <c r="U14" s="22"/>
    </row>
    <row r="15" spans="1:21" ht="31.5" thickBot="1" x14ac:dyDescent="0.4">
      <c r="A15" s="37"/>
      <c r="B15" s="206" t="s">
        <v>384</v>
      </c>
      <c r="C15" s="178">
        <v>2016</v>
      </c>
      <c r="D15" s="179">
        <v>2017</v>
      </c>
      <c r="E15" s="179">
        <v>2018</v>
      </c>
      <c r="F15" s="179">
        <v>2019</v>
      </c>
      <c r="G15" s="179">
        <v>2020</v>
      </c>
      <c r="H15" s="180" t="s">
        <v>174</v>
      </c>
      <c r="I15" s="180" t="s">
        <v>175</v>
      </c>
      <c r="J15" s="22"/>
      <c r="K15" s="22"/>
      <c r="L15" s="22"/>
      <c r="M15" s="22"/>
      <c r="N15" s="22"/>
      <c r="O15" s="22"/>
      <c r="P15" s="22"/>
      <c r="Q15" s="22"/>
      <c r="R15" s="22"/>
      <c r="S15" s="22"/>
      <c r="T15" s="22"/>
      <c r="U15" s="22"/>
    </row>
    <row r="16" spans="1:21" ht="15.75" customHeight="1" x14ac:dyDescent="0.35">
      <c r="A16" s="37"/>
      <c r="B16" s="321" t="s">
        <v>532</v>
      </c>
      <c r="C16" s="458">
        <v>5.55814849936821</v>
      </c>
      <c r="D16" s="459">
        <v>5.2859433416331996</v>
      </c>
      <c r="E16" s="459">
        <v>6.3685297916754502</v>
      </c>
      <c r="F16" s="459">
        <v>5.9565968076405298</v>
      </c>
      <c r="G16" s="459">
        <v>6.0348547224966298</v>
      </c>
      <c r="H16" s="460">
        <v>1.31380245101909E-2</v>
      </c>
      <c r="I16" s="460">
        <v>8.5767090098908094E-2</v>
      </c>
      <c r="J16" s="461"/>
      <c r="K16" s="461"/>
      <c r="L16" s="461"/>
      <c r="M16" s="461"/>
      <c r="N16" s="22"/>
      <c r="O16" s="22"/>
      <c r="P16" s="22"/>
      <c r="Q16" s="22"/>
      <c r="R16" s="22"/>
      <c r="S16" s="462"/>
      <c r="T16" s="22"/>
      <c r="U16" s="22"/>
    </row>
    <row r="17" spans="1:21" ht="15.75" customHeight="1" x14ac:dyDescent="0.35">
      <c r="A17" s="37"/>
      <c r="B17" s="321" t="s">
        <v>533</v>
      </c>
      <c r="C17" s="458">
        <v>3.3147121098028598</v>
      </c>
      <c r="D17" s="459">
        <v>3.2597057080188701</v>
      </c>
      <c r="E17" s="459">
        <v>3.6423713159459101</v>
      </c>
      <c r="F17" s="459">
        <v>3.7403610095148698</v>
      </c>
      <c r="G17" s="459">
        <v>3.8818722089401101</v>
      </c>
      <c r="H17" s="460">
        <v>3.7833567151740702E-2</v>
      </c>
      <c r="I17" s="460">
        <v>0.171103878813471</v>
      </c>
      <c r="J17" s="461"/>
      <c r="K17" s="461"/>
      <c r="L17" s="461"/>
      <c r="M17" s="461"/>
      <c r="N17" s="22"/>
      <c r="O17" s="22"/>
      <c r="P17" s="22"/>
      <c r="Q17" s="22"/>
      <c r="R17" s="22"/>
      <c r="S17" s="462"/>
      <c r="T17" s="22"/>
      <c r="U17" s="22"/>
    </row>
    <row r="18" spans="1:21" ht="15.75" customHeight="1" x14ac:dyDescent="0.35">
      <c r="A18" s="37"/>
      <c r="B18" s="321" t="s">
        <v>534</v>
      </c>
      <c r="C18" s="458">
        <v>0.68160718923439201</v>
      </c>
      <c r="D18" s="459">
        <v>0.796687963274051</v>
      </c>
      <c r="E18" s="459">
        <v>0.96576036115392105</v>
      </c>
      <c r="F18" s="459">
        <v>0.71930895327281597</v>
      </c>
      <c r="G18" s="459">
        <v>0.59654485765611498</v>
      </c>
      <c r="H18" s="460">
        <v>-0.17066949473954299</v>
      </c>
      <c r="I18" s="460">
        <v>-0.124796705377804</v>
      </c>
      <c r="J18" s="461"/>
      <c r="K18" s="461"/>
      <c r="L18" s="461"/>
      <c r="M18" s="461"/>
      <c r="N18" s="22"/>
      <c r="O18" s="22"/>
      <c r="P18" s="22"/>
      <c r="Q18" s="22"/>
      <c r="R18" s="22"/>
      <c r="S18" s="462"/>
      <c r="T18" s="22"/>
      <c r="U18" s="22"/>
    </row>
    <row r="19" spans="1:21" ht="15.75" customHeight="1" x14ac:dyDescent="0.35">
      <c r="A19" s="37"/>
      <c r="B19" s="463"/>
      <c r="C19" s="463"/>
      <c r="D19" s="463"/>
      <c r="E19" s="463"/>
      <c r="F19" s="463"/>
      <c r="G19" s="463"/>
      <c r="H19" s="462"/>
      <c r="I19" s="22"/>
      <c r="J19" s="22"/>
      <c r="K19" s="22"/>
      <c r="L19" s="22"/>
      <c r="M19" s="22"/>
      <c r="N19" s="22"/>
      <c r="O19" s="22"/>
      <c r="P19" s="22"/>
      <c r="Q19" s="22"/>
      <c r="R19" s="22"/>
      <c r="S19" s="22"/>
      <c r="T19" s="22"/>
      <c r="U19" s="22"/>
    </row>
    <row r="20" spans="1:21" ht="15.5" x14ac:dyDescent="0.35">
      <c r="A20" s="22"/>
      <c r="B20" s="22"/>
      <c r="C20" s="22"/>
      <c r="D20" s="22"/>
      <c r="E20" s="22"/>
      <c r="F20" s="22"/>
      <c r="G20" s="22"/>
      <c r="H20" s="22"/>
      <c r="I20" s="22"/>
      <c r="J20" s="22"/>
      <c r="K20" s="194" t="s">
        <v>501</v>
      </c>
      <c r="L20" s="22"/>
      <c r="M20" s="22"/>
      <c r="N20" s="22"/>
      <c r="O20" s="22"/>
      <c r="P20" s="22"/>
      <c r="Q20" s="22"/>
      <c r="R20" s="22"/>
      <c r="S20" s="22"/>
      <c r="T20" s="22"/>
      <c r="U20" s="22"/>
    </row>
  </sheetData>
  <hyperlinks>
    <hyperlink ref="B8" location="Contents!A1" display="Contents!A1"/>
    <hyperlink ref="D8" location="'Tab 23 - Secondary Parenteral'!A1" display="Tab 23 - Secondary Parenteral"/>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1F497D"/>
  </sheetPr>
  <dimension ref="A1:AD39"/>
  <sheetViews>
    <sheetView showGridLines="0" zoomScale="80" zoomScaleNormal="80" workbookViewId="0">
      <selection activeCell="D8" sqref="D8"/>
    </sheetView>
  </sheetViews>
  <sheetFormatPr defaultColWidth="9.1796875" defaultRowHeight="12.5" x14ac:dyDescent="0.25"/>
  <cols>
    <col min="1" max="1" width="1.453125" style="21" customWidth="1"/>
    <col min="2" max="2" width="20" style="21" customWidth="1"/>
    <col min="3" max="7" width="10.54296875" style="21" customWidth="1"/>
    <col min="8" max="9" width="12.54296875" style="21" customWidth="1"/>
    <col min="10" max="13" width="8.54296875" style="21" customWidth="1"/>
    <col min="14" max="14" width="17.453125" style="21" customWidth="1"/>
    <col min="15" max="15" width="9.1796875" style="21" customWidth="1"/>
    <col min="16" max="16384" width="9.1796875" style="21"/>
  </cols>
  <sheetData>
    <row r="1" spans="1:30"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row>
    <row r="2" spans="1:30"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row>
    <row r="3" spans="1:30"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row>
    <row r="4" spans="1:30"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row>
    <row r="5" spans="1:30"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row>
    <row r="6" spans="1:30"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row>
    <row r="7" spans="1:30"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row>
    <row r="8" spans="1:30" s="15" customFormat="1" ht="18" x14ac:dyDescent="0.4">
      <c r="A8" s="30"/>
      <c r="B8" s="171" t="s">
        <v>131</v>
      </c>
      <c r="C8" s="20"/>
      <c r="D8" s="151" t="s">
        <v>125</v>
      </c>
      <c r="E8" s="19"/>
      <c r="F8" s="19"/>
      <c r="G8" s="19"/>
      <c r="H8" s="19"/>
      <c r="I8" s="30"/>
      <c r="J8" s="30"/>
      <c r="K8" s="30"/>
      <c r="L8" s="30"/>
      <c r="M8" s="30"/>
      <c r="N8" s="30"/>
      <c r="O8" s="30"/>
      <c r="P8" s="30"/>
      <c r="Q8" s="30"/>
      <c r="R8" s="30"/>
      <c r="S8" s="30"/>
      <c r="T8" s="30"/>
      <c r="U8" s="30"/>
      <c r="V8" s="30"/>
      <c r="W8" s="30"/>
      <c r="X8" s="30"/>
      <c r="Y8" s="30"/>
      <c r="Z8" s="30"/>
      <c r="AA8" s="30"/>
      <c r="AB8" s="30"/>
      <c r="AC8" s="30"/>
      <c r="AD8" s="30"/>
    </row>
    <row r="9" spans="1:30"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row>
    <row r="10" spans="1:30" s="15" customFormat="1" ht="18" x14ac:dyDescent="0.4">
      <c r="A10" s="30"/>
      <c r="B10" s="20" t="s">
        <v>535</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row>
    <row r="11" spans="1:30"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row>
    <row r="12" spans="1:30" s="19" customFormat="1" ht="15.75" customHeight="1" x14ac:dyDescent="0.4">
      <c r="A12" s="20"/>
      <c r="B12" s="18" t="s">
        <v>536</v>
      </c>
      <c r="C12" s="20"/>
    </row>
    <row r="13" spans="1:30" s="19" customFormat="1" ht="15.75" customHeight="1" x14ac:dyDescent="0.4">
      <c r="A13" s="20"/>
      <c r="B13" s="918" t="s">
        <v>537</v>
      </c>
      <c r="C13" s="20"/>
      <c r="Q13" s="20"/>
      <c r="R13" s="20"/>
      <c r="S13" s="20"/>
    </row>
    <row r="14" spans="1:30" ht="15.75" customHeight="1" x14ac:dyDescent="0.35">
      <c r="A14" s="37"/>
      <c r="B14" s="22"/>
      <c r="C14" s="37"/>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row>
    <row r="15" spans="1:30" ht="31.5" thickBot="1" x14ac:dyDescent="0.4">
      <c r="A15" s="37"/>
      <c r="B15" s="206" t="s">
        <v>187</v>
      </c>
      <c r="C15" s="178">
        <v>2016</v>
      </c>
      <c r="D15" s="179">
        <v>2017</v>
      </c>
      <c r="E15" s="179">
        <v>2018</v>
      </c>
      <c r="F15" s="179">
        <v>2019</v>
      </c>
      <c r="G15" s="179">
        <v>2020</v>
      </c>
      <c r="H15" s="180" t="s">
        <v>174</v>
      </c>
      <c r="I15" s="180" t="s">
        <v>175</v>
      </c>
      <c r="J15" s="22"/>
      <c r="K15" s="22"/>
      <c r="L15" s="22"/>
      <c r="M15" s="22"/>
      <c r="N15" s="22"/>
      <c r="O15" s="22"/>
      <c r="P15" s="22"/>
      <c r="Q15" s="22"/>
      <c r="R15" s="22"/>
      <c r="S15" s="22"/>
      <c r="T15" s="22"/>
      <c r="U15" s="22"/>
      <c r="V15" s="22"/>
      <c r="W15" s="22"/>
      <c r="X15" s="22"/>
      <c r="Y15" s="22"/>
      <c r="Z15" s="22"/>
      <c r="AA15" s="22"/>
      <c r="AB15" s="22"/>
      <c r="AC15" s="22"/>
      <c r="AD15" s="22"/>
    </row>
    <row r="16" spans="1:30" ht="15.75" customHeight="1" x14ac:dyDescent="0.35">
      <c r="A16" s="37"/>
      <c r="B16" s="321" t="s">
        <v>188</v>
      </c>
      <c r="C16" s="458">
        <v>0.91472906224623596</v>
      </c>
      <c r="D16" s="459">
        <v>0.92965543164860398</v>
      </c>
      <c r="E16" s="459">
        <v>0.94585648362838903</v>
      </c>
      <c r="F16" s="459">
        <v>0.93743592140002796</v>
      </c>
      <c r="G16" s="459">
        <v>0.78436830783264999</v>
      </c>
      <c r="H16" s="460">
        <v>-0.16328328163356201</v>
      </c>
      <c r="I16" s="460">
        <v>-0.142512968915045</v>
      </c>
      <c r="J16" s="22"/>
      <c r="K16" s="22"/>
      <c r="L16" s="22"/>
      <c r="M16" s="22"/>
      <c r="N16" s="22"/>
      <c r="O16" s="22"/>
      <c r="P16" s="22"/>
      <c r="Q16" s="22"/>
      <c r="R16" s="22"/>
      <c r="S16" s="22"/>
      <c r="T16" s="22"/>
      <c r="U16" s="22"/>
      <c r="V16" s="22"/>
      <c r="W16" s="22"/>
      <c r="X16" s="22"/>
      <c r="Y16" s="22"/>
      <c r="Z16" s="22"/>
      <c r="AA16" s="22"/>
      <c r="AB16" s="22"/>
      <c r="AC16" s="22"/>
      <c r="AD16" s="22"/>
    </row>
    <row r="17" spans="1:30" ht="15.75" customHeight="1" x14ac:dyDescent="0.35">
      <c r="A17" s="37"/>
      <c r="B17" s="464" t="s">
        <v>189</v>
      </c>
      <c r="C17" s="465">
        <v>2.4793453577403E-2</v>
      </c>
      <c r="D17" s="466">
        <v>2.1721463928846298E-2</v>
      </c>
      <c r="E17" s="466">
        <v>1.8200161393392401E-2</v>
      </c>
      <c r="F17" s="466">
        <v>1.86382671026455E-2</v>
      </c>
      <c r="G17" s="466">
        <v>1.8028656089162799E-2</v>
      </c>
      <c r="H17" s="467">
        <v>-3.2707494217431E-2</v>
      </c>
      <c r="I17" s="467">
        <v>-0.27284611508925799</v>
      </c>
      <c r="J17" s="22"/>
      <c r="K17" s="22"/>
      <c r="L17" s="22"/>
      <c r="M17" s="22"/>
      <c r="N17" s="22"/>
      <c r="O17" s="22"/>
      <c r="P17" s="22"/>
      <c r="Q17" s="22"/>
      <c r="R17" s="22"/>
      <c r="S17" s="22"/>
      <c r="T17" s="22"/>
      <c r="U17" s="22"/>
      <c r="V17" s="22"/>
      <c r="W17" s="22"/>
      <c r="X17" s="22"/>
      <c r="Y17" s="22"/>
      <c r="Z17" s="22"/>
      <c r="AA17" s="22"/>
      <c r="AB17" s="22"/>
      <c r="AC17" s="22"/>
      <c r="AD17" s="22"/>
    </row>
    <row r="18" spans="1:30" ht="15.75" customHeight="1" x14ac:dyDescent="0.35">
      <c r="A18" s="37"/>
      <c r="B18" s="212" t="s">
        <v>137</v>
      </c>
      <c r="C18" s="468">
        <v>0.93952251582363899</v>
      </c>
      <c r="D18" s="469">
        <v>0.95137689557744998</v>
      </c>
      <c r="E18" s="469">
        <v>0.96405664502178101</v>
      </c>
      <c r="F18" s="469">
        <v>0.95607418850267401</v>
      </c>
      <c r="G18" s="469">
        <v>0.80239696392181203</v>
      </c>
      <c r="H18" s="460">
        <v>-0.16073776117890901</v>
      </c>
      <c r="I18" s="460">
        <v>-0.145952384953345</v>
      </c>
      <c r="J18" s="22"/>
      <c r="K18" s="22"/>
      <c r="L18" s="22"/>
      <c r="M18" s="22"/>
      <c r="N18" s="22"/>
      <c r="O18" s="22"/>
      <c r="P18" s="22"/>
      <c r="Q18" s="22"/>
      <c r="R18" s="22"/>
      <c r="S18" s="22"/>
      <c r="T18" s="22"/>
      <c r="U18" s="22"/>
      <c r="V18" s="22"/>
      <c r="W18" s="22"/>
      <c r="X18" s="22"/>
      <c r="Y18" s="22"/>
      <c r="Z18" s="22"/>
      <c r="AA18" s="22"/>
      <c r="AB18" s="22"/>
      <c r="AC18" s="22"/>
      <c r="AD18" s="22"/>
    </row>
    <row r="19" spans="1:30" ht="15.75" customHeight="1" x14ac:dyDescent="0.35">
      <c r="A19" s="37"/>
      <c r="B19" s="22"/>
      <c r="C19" s="37"/>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row>
    <row r="20" spans="1:30" ht="15.75" customHeight="1" x14ac:dyDescent="0.35">
      <c r="A20" s="37"/>
      <c r="B20" s="18" t="s">
        <v>538</v>
      </c>
      <c r="C20" s="37"/>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row>
    <row r="21" spans="1:30" ht="15.75" customHeight="1" x14ac:dyDescent="0.35">
      <c r="A21" s="37"/>
      <c r="B21" s="918" t="s">
        <v>539</v>
      </c>
      <c r="C21" s="37"/>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row>
    <row r="22" spans="1:30" ht="15.75" customHeight="1" x14ac:dyDescent="0.35">
      <c r="A22" s="37"/>
      <c r="B22" s="22"/>
      <c r="C22" s="37"/>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row>
    <row r="23" spans="1:30" ht="31.5" thickBot="1" x14ac:dyDescent="0.4">
      <c r="A23" s="37"/>
      <c r="B23" s="206" t="s">
        <v>268</v>
      </c>
      <c r="C23" s="178">
        <v>2016</v>
      </c>
      <c r="D23" s="179">
        <v>2017</v>
      </c>
      <c r="E23" s="179">
        <v>2018</v>
      </c>
      <c r="F23" s="179">
        <v>2019</v>
      </c>
      <c r="G23" s="179">
        <v>2020</v>
      </c>
      <c r="H23" s="470" t="s">
        <v>174</v>
      </c>
      <c r="I23" s="470" t="s">
        <v>175</v>
      </c>
      <c r="J23" s="22"/>
      <c r="K23" s="22"/>
      <c r="L23" s="22"/>
      <c r="M23" s="22"/>
      <c r="N23" s="22"/>
      <c r="O23" s="22"/>
      <c r="P23" s="22"/>
      <c r="Q23" s="23"/>
      <c r="R23" s="23"/>
      <c r="S23" s="22"/>
      <c r="T23" s="22"/>
      <c r="U23" s="22"/>
      <c r="V23" s="22"/>
      <c r="W23" s="22"/>
      <c r="X23" s="22"/>
      <c r="Y23" s="22"/>
      <c r="Z23" s="22"/>
      <c r="AA23" s="36"/>
      <c r="AB23" s="22"/>
      <c r="AC23" s="22"/>
      <c r="AD23" s="22"/>
    </row>
    <row r="24" spans="1:30" ht="15.75" customHeight="1" x14ac:dyDescent="0.35">
      <c r="A24" s="37"/>
      <c r="B24" s="301" t="s">
        <v>540</v>
      </c>
      <c r="C24" s="471">
        <v>0.29875350320291899</v>
      </c>
      <c r="D24" s="472">
        <v>0.29969500147615602</v>
      </c>
      <c r="E24" s="472">
        <v>0.30399290361654302</v>
      </c>
      <c r="F24" s="472">
        <v>0.30023216915766998</v>
      </c>
      <c r="G24" s="472">
        <v>0.30946039598059699</v>
      </c>
      <c r="H24" s="460">
        <v>3.0736968822551201E-2</v>
      </c>
      <c r="I24" s="460">
        <v>3.5838551390660701E-2</v>
      </c>
      <c r="J24" s="22"/>
      <c r="K24" s="22"/>
      <c r="L24" s="22"/>
      <c r="M24" s="22"/>
      <c r="N24" s="22"/>
      <c r="O24" s="22"/>
      <c r="P24" s="22"/>
      <c r="Q24" s="22"/>
      <c r="R24" s="25"/>
      <c r="S24" s="285"/>
      <c r="T24" s="285"/>
      <c r="U24" s="286"/>
      <c r="V24" s="286"/>
      <c r="W24" s="286"/>
      <c r="X24" s="286"/>
      <c r="Y24" s="286"/>
      <c r="Z24" s="22"/>
      <c r="AA24" s="22"/>
      <c r="AB24" s="22"/>
      <c r="AC24" s="22"/>
      <c r="AD24" s="22"/>
    </row>
    <row r="25" spans="1:30" ht="15.75" customHeight="1" x14ac:dyDescent="0.35">
      <c r="A25" s="37"/>
      <c r="B25" s="22"/>
      <c r="C25" s="37"/>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row>
    <row r="26" spans="1:30" ht="15.75" customHeight="1" x14ac:dyDescent="0.35">
      <c r="A26" s="37"/>
      <c r="B26" s="18" t="s">
        <v>541</v>
      </c>
      <c r="C26" s="37"/>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row>
    <row r="27" spans="1:30" ht="15.75" customHeight="1" x14ac:dyDescent="0.35">
      <c r="A27" s="37"/>
      <c r="B27" s="918" t="s">
        <v>542</v>
      </c>
      <c r="C27" s="3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row>
    <row r="28" spans="1:30" ht="15.75" customHeight="1" x14ac:dyDescent="0.35">
      <c r="A28" s="37"/>
      <c r="B28" s="22"/>
      <c r="C28" s="37"/>
      <c r="D28" s="22"/>
      <c r="E28" s="22"/>
      <c r="F28" s="22"/>
      <c r="G28" s="22"/>
      <c r="H28" s="22"/>
      <c r="I28" s="22"/>
      <c r="J28" s="22"/>
      <c r="K28" s="22"/>
      <c r="L28" s="22"/>
      <c r="M28" s="22"/>
      <c r="N28" s="22"/>
      <c r="O28" s="22"/>
      <c r="P28" s="22"/>
      <c r="Q28" s="22"/>
      <c r="R28" s="22"/>
      <c r="S28" s="22"/>
      <c r="T28" s="22"/>
      <c r="U28" s="22"/>
      <c r="V28" s="22"/>
      <c r="W28" s="22"/>
      <c r="X28" s="22"/>
      <c r="Y28" s="473"/>
      <c r="Z28" s="30"/>
      <c r="AA28" s="30"/>
      <c r="AB28" s="30"/>
      <c r="AC28" s="30"/>
      <c r="AD28" s="30"/>
    </row>
    <row r="29" spans="1:30" ht="31.5" thickBot="1" x14ac:dyDescent="0.4">
      <c r="A29" s="37"/>
      <c r="B29" s="206" t="s">
        <v>384</v>
      </c>
      <c r="C29" s="178">
        <v>2016</v>
      </c>
      <c r="D29" s="179">
        <v>2017</v>
      </c>
      <c r="E29" s="179">
        <v>2018</v>
      </c>
      <c r="F29" s="179">
        <v>2019</v>
      </c>
      <c r="G29" s="179">
        <v>2020</v>
      </c>
      <c r="H29" s="470" t="s">
        <v>174</v>
      </c>
      <c r="I29" s="470" t="s">
        <v>175</v>
      </c>
      <c r="J29" s="22"/>
      <c r="K29" s="22"/>
      <c r="L29" s="22"/>
      <c r="M29" s="22"/>
      <c r="N29" s="22"/>
      <c r="O29" s="22"/>
      <c r="P29" s="22"/>
      <c r="Q29" s="22"/>
      <c r="R29" s="22"/>
      <c r="S29" s="22"/>
      <c r="T29" s="22"/>
      <c r="U29" s="22"/>
      <c r="V29" s="22"/>
      <c r="W29" s="22"/>
      <c r="X29" s="22"/>
      <c r="Y29" s="473"/>
      <c r="Z29" s="30"/>
      <c r="AA29" s="30"/>
      <c r="AB29" s="30"/>
      <c r="AC29" s="30"/>
      <c r="AD29" s="30"/>
    </row>
    <row r="30" spans="1:30" ht="15.75" customHeight="1" x14ac:dyDescent="0.35">
      <c r="A30" s="37"/>
      <c r="B30" s="321" t="s">
        <v>350</v>
      </c>
      <c r="C30" s="474">
        <v>0.24550780108086201</v>
      </c>
      <c r="D30" s="475">
        <v>0.272997637901358</v>
      </c>
      <c r="E30" s="475">
        <v>0.28086689810221699</v>
      </c>
      <c r="F30" s="475">
        <v>0.27632601286786102</v>
      </c>
      <c r="G30" s="475">
        <v>0.30644738179573799</v>
      </c>
      <c r="H30" s="460">
        <v>0.109006635369801</v>
      </c>
      <c r="I30" s="460">
        <v>0.248218510558876</v>
      </c>
      <c r="J30" s="22"/>
      <c r="K30" s="22"/>
      <c r="L30" s="22"/>
      <c r="M30" s="22"/>
      <c r="N30" s="22"/>
      <c r="O30" s="22"/>
      <c r="P30" s="22"/>
      <c r="Q30" s="22"/>
      <c r="R30" s="22"/>
      <c r="S30" s="22"/>
      <c r="T30" s="22"/>
      <c r="U30" s="22"/>
      <c r="V30" s="22"/>
      <c r="W30" s="22"/>
      <c r="X30" s="22"/>
      <c r="Y30" s="473"/>
      <c r="Z30" s="30"/>
      <c r="AA30" s="30"/>
      <c r="AB30" s="30"/>
      <c r="AC30" s="30"/>
      <c r="AD30" s="30"/>
    </row>
    <row r="31" spans="1:30" ht="15.75" customHeight="1" x14ac:dyDescent="0.35">
      <c r="A31" s="37"/>
      <c r="B31" s="321" t="s">
        <v>543</v>
      </c>
      <c r="C31" s="474">
        <v>4.5690119815650701E-2</v>
      </c>
      <c r="D31" s="475">
        <v>4.7842584943052401E-2</v>
      </c>
      <c r="E31" s="475">
        <v>4.0898460860139499E-2</v>
      </c>
      <c r="F31" s="475">
        <v>3.92959590407417E-2</v>
      </c>
      <c r="G31" s="475">
        <v>4.1456902166455097E-2</v>
      </c>
      <c r="H31" s="460">
        <v>5.4991484581735597E-2</v>
      </c>
      <c r="I31" s="460">
        <v>-9.2650613880541896E-2</v>
      </c>
      <c r="J31" s="22"/>
      <c r="K31" s="22"/>
      <c r="L31" s="22"/>
      <c r="M31" s="22"/>
      <c r="N31" s="22"/>
      <c r="O31" s="22"/>
      <c r="P31" s="22"/>
      <c r="Q31" s="22"/>
      <c r="R31" s="22"/>
      <c r="S31" s="22"/>
      <c r="T31" s="22"/>
      <c r="U31" s="22"/>
      <c r="V31" s="22"/>
      <c r="W31" s="22"/>
      <c r="X31" s="22"/>
      <c r="Y31" s="450"/>
      <c r="Z31" s="444"/>
      <c r="AA31" s="30"/>
      <c r="AB31" s="30"/>
      <c r="AC31" s="30"/>
      <c r="AD31" s="30"/>
    </row>
    <row r="32" spans="1:30" ht="15.75" customHeight="1" x14ac:dyDescent="0.35">
      <c r="A32" s="37"/>
      <c r="B32" s="321" t="s">
        <v>357</v>
      </c>
      <c r="C32" s="474">
        <v>0.18201252417671501</v>
      </c>
      <c r="D32" s="475">
        <v>0.192689220373123</v>
      </c>
      <c r="E32" s="475">
        <v>0.18454522547820101</v>
      </c>
      <c r="F32" s="475">
        <v>0.17375884619836299</v>
      </c>
      <c r="G32" s="475">
        <v>0.17086196933817999</v>
      </c>
      <c r="H32" s="460">
        <v>-1.66718237578313E-2</v>
      </c>
      <c r="I32" s="460">
        <v>-6.12625690950208E-2</v>
      </c>
      <c r="J32" s="22"/>
      <c r="K32" s="22"/>
      <c r="L32" s="22"/>
      <c r="M32" s="22"/>
      <c r="N32" s="22"/>
      <c r="O32" s="22"/>
      <c r="P32" s="22"/>
      <c r="Q32" s="22"/>
      <c r="R32" s="22"/>
      <c r="S32" s="22"/>
      <c r="T32" s="22"/>
      <c r="U32" s="22"/>
      <c r="V32" s="22"/>
      <c r="W32" s="22"/>
      <c r="X32" s="22"/>
      <c r="Y32" s="30"/>
      <c r="Z32" s="30"/>
      <c r="AA32" s="30"/>
      <c r="AB32" s="30"/>
      <c r="AC32" s="30"/>
      <c r="AD32" s="30"/>
    </row>
    <row r="33" spans="1:30" ht="15.75" customHeight="1" x14ac:dyDescent="0.35">
      <c r="A33" s="37"/>
      <c r="B33" s="321" t="s">
        <v>544</v>
      </c>
      <c r="C33" s="474">
        <v>0.38356762195652599</v>
      </c>
      <c r="D33" s="475">
        <v>0.39123487003672702</v>
      </c>
      <c r="E33" s="475">
        <v>0.404731561529451</v>
      </c>
      <c r="F33" s="475">
        <v>0.39950677053016598</v>
      </c>
      <c r="G33" s="475">
        <v>0.40489900505837001</v>
      </c>
      <c r="H33" s="460">
        <v>1.3497229398762399E-2</v>
      </c>
      <c r="I33" s="460">
        <v>5.5613096311508403E-2</v>
      </c>
      <c r="J33" s="22"/>
      <c r="K33" s="22"/>
      <c r="L33" s="22"/>
      <c r="M33" s="22"/>
      <c r="N33" s="22"/>
      <c r="O33" s="22"/>
      <c r="P33" s="22"/>
      <c r="Q33" s="22"/>
      <c r="R33" s="22"/>
      <c r="S33" s="22"/>
      <c r="T33" s="22"/>
      <c r="U33" s="22"/>
      <c r="V33" s="22"/>
      <c r="W33" s="22"/>
      <c r="X33" s="22"/>
      <c r="Y33" s="22"/>
      <c r="Z33" s="22"/>
      <c r="AA33" s="22"/>
      <c r="AB33" s="22"/>
      <c r="AC33" s="22"/>
      <c r="AD33" s="22"/>
    </row>
    <row r="34" spans="1:30" ht="15.75" customHeight="1" x14ac:dyDescent="0.35">
      <c r="A34" s="37"/>
      <c r="B34" s="321" t="s">
        <v>247</v>
      </c>
      <c r="C34" s="474">
        <v>4.0626529313513897E-2</v>
      </c>
      <c r="D34" s="475">
        <v>3.6841411930501201E-2</v>
      </c>
      <c r="E34" s="475">
        <v>3.3130611802094402E-2</v>
      </c>
      <c r="F34" s="475">
        <v>3.4233037756325899E-2</v>
      </c>
      <c r="G34" s="475">
        <v>4.3818179901885398E-2</v>
      </c>
      <c r="H34" s="460">
        <v>0.27999683270259201</v>
      </c>
      <c r="I34" s="460">
        <v>7.8560749399525301E-2</v>
      </c>
      <c r="J34" s="22"/>
      <c r="K34" s="22"/>
      <c r="L34" s="22"/>
      <c r="M34" s="22"/>
      <c r="N34" s="22"/>
      <c r="O34" s="22"/>
      <c r="P34" s="22"/>
      <c r="Q34" s="22"/>
      <c r="R34" s="22"/>
      <c r="S34" s="22"/>
      <c r="T34" s="22"/>
      <c r="U34" s="22"/>
      <c r="V34" s="22"/>
      <c r="W34" s="22"/>
      <c r="X34" s="22"/>
      <c r="Y34" s="22"/>
      <c r="Z34" s="22"/>
      <c r="AA34" s="22"/>
      <c r="AB34" s="22"/>
      <c r="AC34" s="22"/>
      <c r="AD34" s="22"/>
    </row>
    <row r="35" spans="1:30" ht="15.75" customHeight="1" x14ac:dyDescent="0.35">
      <c r="A35" s="37"/>
      <c r="B35" s="346"/>
      <c r="C35" s="476"/>
      <c r="D35" s="476"/>
      <c r="E35" s="476"/>
      <c r="F35" s="476"/>
      <c r="G35" s="476"/>
      <c r="H35" s="462"/>
      <c r="I35" s="477"/>
      <c r="J35" s="22"/>
      <c r="K35" s="22"/>
      <c r="L35" s="22"/>
      <c r="M35" s="22"/>
      <c r="N35" s="22"/>
      <c r="O35" s="22"/>
      <c r="P35" s="22"/>
      <c r="Q35" s="22"/>
      <c r="R35" s="22"/>
      <c r="S35" s="22"/>
      <c r="T35" s="22"/>
      <c r="U35" s="22"/>
      <c r="V35" s="22"/>
      <c r="W35" s="22"/>
      <c r="X35" s="22"/>
      <c r="Y35" s="22"/>
      <c r="Z35" s="22"/>
      <c r="AA35" s="22"/>
      <c r="AB35" s="22"/>
      <c r="AC35" s="22"/>
      <c r="AD35" s="22"/>
    </row>
    <row r="36" spans="1:30" ht="24.75" customHeight="1" x14ac:dyDescent="0.35">
      <c r="A36" s="37"/>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row>
    <row r="37" spans="1:30" ht="15.5" x14ac:dyDescent="0.3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row>
    <row r="38" spans="1:30" ht="15.5" x14ac:dyDescent="0.3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0" ht="15.5" x14ac:dyDescent="0.35">
      <c r="A39" s="22"/>
      <c r="B39" s="22"/>
      <c r="C39" s="22"/>
      <c r="D39" s="22"/>
      <c r="E39" s="22"/>
      <c r="F39" s="22"/>
      <c r="G39" s="22"/>
      <c r="H39" s="22"/>
      <c r="I39" s="194" t="s">
        <v>501</v>
      </c>
      <c r="J39" s="22"/>
      <c r="K39" s="22"/>
      <c r="L39" s="22"/>
      <c r="M39" s="22"/>
      <c r="N39" s="22"/>
      <c r="O39" s="22"/>
      <c r="P39" s="22"/>
      <c r="Q39" s="22"/>
      <c r="R39" s="22"/>
      <c r="S39" s="22"/>
      <c r="T39" s="22"/>
      <c r="U39" s="22"/>
      <c r="V39" s="22"/>
      <c r="W39" s="22"/>
      <c r="X39" s="22"/>
      <c r="Y39" s="22"/>
      <c r="Z39" s="22"/>
      <c r="AA39" s="22"/>
      <c r="AB39" s="22"/>
      <c r="AC39" s="22"/>
      <c r="AD39" s="22"/>
    </row>
  </sheetData>
  <hyperlinks>
    <hyperlink ref="B8" location="Contents!A1" display="Contents!A1"/>
    <hyperlink ref="D8" location="'Tab 24 - AF Total Use'!A1" display="Tab 24 - AF Total Use"/>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1F497D"/>
  </sheetPr>
  <dimension ref="B1:J20"/>
  <sheetViews>
    <sheetView showGridLines="0" zoomScale="80" zoomScaleNormal="80" workbookViewId="0">
      <selection activeCell="D8" sqref="D8"/>
    </sheetView>
  </sheetViews>
  <sheetFormatPr defaultColWidth="9.1796875" defaultRowHeight="12.5" x14ac:dyDescent="0.25"/>
  <cols>
    <col min="1" max="1" width="1.453125" style="15" customWidth="1"/>
    <col min="2" max="2" width="23.54296875" style="15" customWidth="1"/>
    <col min="3" max="7" width="10.54296875" style="15" customWidth="1"/>
    <col min="8" max="9" width="12.54296875" style="15" customWidth="1"/>
    <col min="10" max="12" width="9.1796875" style="15" customWidth="1"/>
    <col min="13" max="16384" width="9.1796875" style="15"/>
  </cols>
  <sheetData>
    <row r="1" spans="2:10" ht="5.15" customHeight="1" x14ac:dyDescent="0.35">
      <c r="B1" s="37"/>
      <c r="C1" s="37"/>
      <c r="D1" s="22"/>
      <c r="E1" s="22"/>
      <c r="F1" s="22"/>
      <c r="G1" s="22"/>
      <c r="H1" s="22"/>
      <c r="I1" s="30"/>
      <c r="J1" s="30"/>
    </row>
    <row r="2" spans="2:10" ht="15.5" x14ac:dyDescent="0.35">
      <c r="B2" s="37"/>
      <c r="C2" s="37"/>
      <c r="D2" s="22"/>
      <c r="E2" s="22"/>
      <c r="F2" s="22"/>
      <c r="G2" s="22"/>
      <c r="H2" s="22"/>
      <c r="I2" s="30"/>
      <c r="J2" s="30"/>
    </row>
    <row r="3" spans="2:10" ht="15.5" x14ac:dyDescent="0.35">
      <c r="B3" s="37"/>
      <c r="C3" s="37"/>
      <c r="D3" s="22"/>
      <c r="E3" s="22"/>
      <c r="F3" s="22"/>
      <c r="G3" s="22"/>
      <c r="H3" s="22"/>
      <c r="I3" s="30"/>
      <c r="J3" s="30"/>
    </row>
    <row r="4" spans="2:10" ht="15.75" customHeight="1" x14ac:dyDescent="0.35">
      <c r="B4" s="37"/>
      <c r="C4" s="37"/>
      <c r="D4" s="22"/>
      <c r="E4" s="22"/>
      <c r="F4" s="22"/>
      <c r="G4" s="22"/>
      <c r="H4" s="22"/>
      <c r="I4" s="30"/>
      <c r="J4" s="30"/>
    </row>
    <row r="5" spans="2:10" ht="15.75" customHeight="1" x14ac:dyDescent="0.35">
      <c r="B5" s="37"/>
      <c r="C5" s="37"/>
      <c r="D5" s="22"/>
      <c r="E5" s="22"/>
      <c r="F5" s="22"/>
      <c r="G5" s="22"/>
      <c r="H5" s="22"/>
      <c r="I5" s="30"/>
      <c r="J5" s="30"/>
    </row>
    <row r="6" spans="2:10" ht="18" x14ac:dyDescent="0.4">
      <c r="B6" s="19"/>
      <c r="C6" s="20"/>
      <c r="D6" s="19"/>
      <c r="E6" s="19"/>
      <c r="F6" s="19"/>
      <c r="G6" s="19"/>
      <c r="H6" s="19"/>
      <c r="I6" s="30"/>
      <c r="J6" s="30"/>
    </row>
    <row r="7" spans="2:10" ht="18" x14ac:dyDescent="0.4">
      <c r="B7" s="19"/>
      <c r="C7" s="20"/>
      <c r="D7" s="19"/>
      <c r="E7" s="19"/>
      <c r="F7" s="19"/>
      <c r="G7" s="19"/>
      <c r="H7" s="19"/>
      <c r="I7" s="30"/>
      <c r="J7" s="30"/>
    </row>
    <row r="8" spans="2:10" ht="18" x14ac:dyDescent="0.4">
      <c r="B8" s="171" t="s">
        <v>131</v>
      </c>
      <c r="C8" s="20"/>
      <c r="D8" s="151" t="s">
        <v>127</v>
      </c>
      <c r="E8" s="19"/>
      <c r="F8" s="19"/>
      <c r="G8" s="19"/>
      <c r="H8" s="19"/>
      <c r="I8" s="30"/>
      <c r="J8" s="30"/>
    </row>
    <row r="9" spans="2:10" ht="18" x14ac:dyDescent="0.4">
      <c r="B9" s="19"/>
      <c r="C9" s="20"/>
      <c r="D9" s="19"/>
      <c r="E9" s="19"/>
      <c r="F9" s="19"/>
      <c r="G9" s="19"/>
      <c r="H9" s="19"/>
      <c r="I9" s="30"/>
      <c r="J9" s="30"/>
    </row>
    <row r="10" spans="2:10" ht="18" x14ac:dyDescent="0.4">
      <c r="B10" s="20" t="s">
        <v>545</v>
      </c>
      <c r="C10" s="20"/>
      <c r="D10" s="19"/>
      <c r="E10" s="19"/>
      <c r="F10" s="19"/>
      <c r="G10" s="19"/>
      <c r="H10" s="19"/>
      <c r="I10" s="30"/>
      <c r="J10" s="30"/>
    </row>
    <row r="11" spans="2:10" ht="15.5" x14ac:dyDescent="0.35">
      <c r="B11" s="24"/>
      <c r="C11" s="194"/>
      <c r="D11" s="194"/>
      <c r="E11" s="194"/>
      <c r="F11" s="194"/>
      <c r="G11" s="194"/>
      <c r="H11" s="174"/>
      <c r="I11" s="22"/>
      <c r="J11" s="22"/>
    </row>
    <row r="12" spans="2:10" ht="15.5" x14ac:dyDescent="0.35">
      <c r="B12" s="18" t="s">
        <v>546</v>
      </c>
      <c r="C12" s="22"/>
      <c r="D12" s="22"/>
      <c r="E12" s="22"/>
      <c r="F12" s="22"/>
      <c r="G12" s="22"/>
      <c r="H12" s="22"/>
      <c r="I12" s="184"/>
      <c r="J12" s="30"/>
    </row>
    <row r="13" spans="2:10" ht="15.5" x14ac:dyDescent="0.35">
      <c r="B13" s="918" t="s">
        <v>547</v>
      </c>
      <c r="C13" s="22"/>
      <c r="D13" s="22"/>
      <c r="E13" s="22"/>
      <c r="F13" s="22"/>
      <c r="G13" s="22"/>
      <c r="H13" s="22"/>
      <c r="I13" s="185"/>
      <c r="J13" s="30"/>
    </row>
    <row r="14" spans="2:10" ht="15.75" customHeight="1" x14ac:dyDescent="0.35">
      <c r="B14" s="183"/>
      <c r="C14" s="30"/>
      <c r="D14" s="30"/>
      <c r="E14" s="30"/>
      <c r="F14" s="30"/>
      <c r="G14" s="30"/>
      <c r="H14" s="184"/>
      <c r="I14" s="185"/>
      <c r="J14" s="30"/>
    </row>
    <row r="15" spans="2:10" ht="31.5" thickBot="1" x14ac:dyDescent="0.4">
      <c r="B15" s="177" t="s">
        <v>173</v>
      </c>
      <c r="C15" s="178">
        <v>2016</v>
      </c>
      <c r="D15" s="179">
        <v>2017</v>
      </c>
      <c r="E15" s="179">
        <v>2018</v>
      </c>
      <c r="F15" s="179">
        <v>2019</v>
      </c>
      <c r="G15" s="179">
        <v>2020</v>
      </c>
      <c r="H15" s="180" t="s">
        <v>174</v>
      </c>
      <c r="I15" s="180" t="s">
        <v>175</v>
      </c>
      <c r="J15" s="30"/>
    </row>
    <row r="16" spans="2:10" ht="15.75" customHeight="1" x14ac:dyDescent="0.35">
      <c r="B16" s="30" t="s">
        <v>134</v>
      </c>
      <c r="C16" s="478">
        <v>1.6313446725836001</v>
      </c>
      <c r="D16" s="479">
        <v>1.5491394754615899</v>
      </c>
      <c r="E16" s="479">
        <v>1.50953333905988</v>
      </c>
      <c r="F16" s="479">
        <v>1.5083525963659401</v>
      </c>
      <c r="G16" s="479">
        <v>1.0606501267647599</v>
      </c>
      <c r="H16" s="440">
        <v>-0.29681552621039903</v>
      </c>
      <c r="I16" s="440">
        <v>-0.34983075950161802</v>
      </c>
      <c r="J16" s="30"/>
    </row>
    <row r="17" spans="2:10" ht="15.75" customHeight="1" x14ac:dyDescent="0.35">
      <c r="B17" s="30" t="s">
        <v>137</v>
      </c>
      <c r="C17" s="478">
        <v>0.110000047231648</v>
      </c>
      <c r="D17" s="479">
        <v>0.111056807455496</v>
      </c>
      <c r="E17" s="479">
        <v>0.106250322143603</v>
      </c>
      <c r="F17" s="479">
        <v>0.103464616347689</v>
      </c>
      <c r="G17" s="479">
        <v>9.3470747514187005E-2</v>
      </c>
      <c r="H17" s="440">
        <v>-9.6592141219741801E-2</v>
      </c>
      <c r="I17" s="440">
        <v>-0.15026629654669499</v>
      </c>
      <c r="J17" s="30"/>
    </row>
    <row r="18" spans="2:10" ht="15.75" customHeight="1" x14ac:dyDescent="0.35">
      <c r="B18" s="480" t="s">
        <v>321</v>
      </c>
      <c r="C18" s="481">
        <v>1.7413447198152501</v>
      </c>
      <c r="D18" s="482">
        <v>1.66019628291708</v>
      </c>
      <c r="E18" s="482">
        <v>1.6157836612034899</v>
      </c>
      <c r="F18" s="482">
        <v>1.6118172127136301</v>
      </c>
      <c r="G18" s="482">
        <v>1.1541208742789499</v>
      </c>
      <c r="H18" s="483">
        <v>-0.28396293005465001</v>
      </c>
      <c r="I18" s="483">
        <v>-0.33722435245251298</v>
      </c>
      <c r="J18" s="30"/>
    </row>
    <row r="19" spans="2:10" ht="15.75" customHeight="1" x14ac:dyDescent="0.35">
      <c r="B19" s="30"/>
      <c r="C19" s="30"/>
      <c r="D19" s="30"/>
      <c r="E19" s="30"/>
      <c r="F19" s="30"/>
      <c r="G19" s="30"/>
      <c r="H19" s="30"/>
      <c r="I19" s="454"/>
      <c r="J19" s="30"/>
    </row>
    <row r="20" spans="2:10" ht="15.5" x14ac:dyDescent="0.35">
      <c r="B20" s="30"/>
      <c r="C20" s="30"/>
      <c r="D20" s="30"/>
      <c r="E20" s="30"/>
      <c r="F20" s="30"/>
      <c r="G20" s="30"/>
      <c r="H20" s="30"/>
      <c r="I20" s="194" t="s">
        <v>191</v>
      </c>
      <c r="J20" s="30"/>
    </row>
  </sheetData>
  <hyperlinks>
    <hyperlink ref="B8" location="Contents!A1" display="Contents!A1"/>
    <hyperlink ref="D8" location="'Tab 25 - AF PC ATC Code'!A1" display="Tab 25 - AF PC ATC Code"/>
  </hyperlinks>
  <pageMargins left="0.7" right="0.7" top="0.75" bottom="0.75" header="0.3" footer="0.3"/>
  <pageSetup paperSize="9" scale="64"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1F497D"/>
  </sheetPr>
  <dimension ref="A1:W30"/>
  <sheetViews>
    <sheetView showGridLines="0" zoomScale="80" zoomScaleNormal="80" workbookViewId="0">
      <selection activeCell="D8" sqref="D8"/>
    </sheetView>
  </sheetViews>
  <sheetFormatPr defaultColWidth="9.1796875" defaultRowHeight="12.5" x14ac:dyDescent="0.25"/>
  <cols>
    <col min="1" max="1" width="1.453125" style="16" customWidth="1"/>
    <col min="2" max="2" width="13.1796875" style="16" customWidth="1"/>
    <col min="3" max="3" width="29.54296875" style="16" customWidth="1"/>
    <col min="4" max="8" width="10.54296875" style="16" customWidth="1"/>
    <col min="9" max="10" width="12.54296875" style="16" customWidth="1"/>
    <col min="11" max="11" width="9.1796875" style="16" customWidth="1"/>
    <col min="12" max="16384" width="9.1796875" style="16"/>
  </cols>
  <sheetData>
    <row r="1" spans="1:23"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row>
    <row r="2" spans="1:23" s="15" customFormat="1" ht="15.5" x14ac:dyDescent="0.35">
      <c r="A2" s="30"/>
      <c r="B2" s="37"/>
      <c r="C2" s="37"/>
      <c r="D2" s="22"/>
      <c r="E2" s="22"/>
      <c r="F2" s="22"/>
      <c r="G2" s="22"/>
      <c r="H2" s="22"/>
      <c r="I2" s="30"/>
      <c r="J2" s="30"/>
      <c r="K2" s="30"/>
      <c r="L2" s="30"/>
      <c r="M2" s="30"/>
      <c r="N2" s="30"/>
      <c r="O2" s="30"/>
      <c r="P2" s="30"/>
      <c r="Q2" s="30"/>
      <c r="R2" s="30"/>
      <c r="S2" s="30"/>
      <c r="T2" s="30"/>
      <c r="U2" s="30"/>
      <c r="V2" s="30"/>
      <c r="W2" s="30"/>
    </row>
    <row r="3" spans="1:23" s="15" customFormat="1" ht="15.5" x14ac:dyDescent="0.35">
      <c r="A3" s="30"/>
      <c r="B3" s="37"/>
      <c r="C3" s="37"/>
      <c r="D3" s="22"/>
      <c r="E3" s="22"/>
      <c r="F3" s="22"/>
      <c r="G3" s="22"/>
      <c r="H3" s="22"/>
      <c r="I3" s="30"/>
      <c r="J3" s="30"/>
      <c r="K3" s="30"/>
      <c r="L3" s="30"/>
      <c r="M3" s="30"/>
      <c r="N3" s="30"/>
      <c r="O3" s="30"/>
      <c r="P3" s="30"/>
      <c r="Q3" s="30"/>
      <c r="R3" s="30"/>
      <c r="S3" s="30"/>
      <c r="T3" s="30"/>
      <c r="U3" s="30"/>
      <c r="V3" s="30"/>
      <c r="W3" s="30"/>
    </row>
    <row r="4" spans="1:23"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row>
    <row r="5" spans="1:23"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row>
    <row r="6" spans="1:23" s="15" customFormat="1" ht="18" x14ac:dyDescent="0.4">
      <c r="A6" s="30"/>
      <c r="B6" s="19"/>
      <c r="C6" s="20"/>
      <c r="D6" s="19"/>
      <c r="E6" s="19"/>
      <c r="F6" s="19"/>
      <c r="G6" s="19"/>
      <c r="H6" s="19"/>
      <c r="I6" s="30"/>
      <c r="J6" s="30"/>
      <c r="K6" s="30"/>
      <c r="L6" s="30"/>
      <c r="M6" s="30"/>
      <c r="N6" s="30"/>
      <c r="O6" s="30"/>
      <c r="P6" s="30"/>
      <c r="Q6" s="30"/>
      <c r="R6" s="30"/>
      <c r="S6" s="30"/>
      <c r="T6" s="30"/>
      <c r="U6" s="30"/>
      <c r="V6" s="30"/>
      <c r="W6" s="30"/>
    </row>
    <row r="7" spans="1:23" s="15" customFormat="1" ht="18" x14ac:dyDescent="0.4">
      <c r="A7" s="30"/>
      <c r="B7" s="19"/>
      <c r="C7" s="20"/>
      <c r="D7" s="19"/>
      <c r="E7" s="19"/>
      <c r="F7" s="19"/>
      <c r="G7" s="19"/>
      <c r="H7" s="19"/>
      <c r="I7" s="30"/>
      <c r="J7" s="30"/>
      <c r="K7" s="30"/>
      <c r="L7" s="30"/>
      <c r="M7" s="30"/>
      <c r="N7" s="30"/>
      <c r="O7" s="30"/>
      <c r="P7" s="30"/>
      <c r="Q7" s="30"/>
      <c r="R7" s="30"/>
      <c r="S7" s="30"/>
      <c r="T7" s="30"/>
      <c r="U7" s="30"/>
      <c r="V7" s="30"/>
      <c r="W7" s="30"/>
    </row>
    <row r="8" spans="1:23" s="15" customFormat="1" ht="18" x14ac:dyDescent="0.4">
      <c r="A8" s="30"/>
      <c r="B8" s="171" t="s">
        <v>131</v>
      </c>
      <c r="C8" s="20"/>
      <c r="D8" s="151" t="s">
        <v>129</v>
      </c>
      <c r="E8" s="19"/>
      <c r="F8" s="19"/>
      <c r="G8" s="19"/>
      <c r="H8" s="19"/>
      <c r="I8" s="30"/>
      <c r="J8" s="30"/>
      <c r="K8" s="30"/>
      <c r="L8" s="30"/>
      <c r="M8" s="30"/>
      <c r="N8" s="30"/>
      <c r="O8" s="30"/>
      <c r="P8" s="30"/>
      <c r="Q8" s="30"/>
      <c r="R8" s="30"/>
      <c r="S8" s="30"/>
      <c r="T8" s="30"/>
      <c r="U8" s="30"/>
      <c r="V8" s="30"/>
      <c r="W8" s="30"/>
    </row>
    <row r="9" spans="1:23" s="15" customFormat="1" ht="18" x14ac:dyDescent="0.4">
      <c r="A9" s="30"/>
      <c r="B9" s="19"/>
      <c r="C9" s="20"/>
      <c r="D9" s="19"/>
      <c r="E9" s="19"/>
      <c r="F9" s="19"/>
      <c r="G9" s="19"/>
      <c r="H9" s="19"/>
      <c r="I9" s="30"/>
      <c r="J9" s="30"/>
      <c r="K9" s="30"/>
      <c r="L9" s="30"/>
      <c r="M9" s="30"/>
      <c r="N9" s="30"/>
      <c r="O9" s="30"/>
      <c r="P9" s="30"/>
      <c r="Q9" s="30"/>
      <c r="R9" s="30"/>
      <c r="S9" s="30"/>
      <c r="T9" s="30"/>
      <c r="U9" s="30"/>
      <c r="V9" s="30"/>
      <c r="W9" s="30"/>
    </row>
    <row r="10" spans="1:23" s="15" customFormat="1" ht="18" x14ac:dyDescent="0.4">
      <c r="A10" s="30"/>
      <c r="B10" s="20" t="s">
        <v>548</v>
      </c>
      <c r="C10" s="20"/>
      <c r="D10" s="19"/>
      <c r="E10" s="19"/>
      <c r="F10" s="19"/>
      <c r="G10" s="19"/>
      <c r="H10" s="19"/>
      <c r="I10" s="30"/>
      <c r="J10" s="30"/>
      <c r="K10" s="30"/>
      <c r="L10" s="30"/>
      <c r="M10" s="30"/>
      <c r="N10" s="30"/>
      <c r="O10" s="30"/>
      <c r="P10" s="30"/>
      <c r="Q10" s="30"/>
      <c r="R10" s="30"/>
      <c r="S10" s="30"/>
      <c r="T10" s="30"/>
      <c r="U10" s="30"/>
      <c r="V10" s="30"/>
      <c r="W10" s="30"/>
    </row>
    <row r="11" spans="1:23"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row>
    <row r="12" spans="1:23" s="19" customFormat="1" ht="15.75" customHeight="1" x14ac:dyDescent="0.4">
      <c r="A12" s="20"/>
      <c r="B12" s="18" t="s">
        <v>549</v>
      </c>
      <c r="E12" s="61"/>
      <c r="J12" s="484"/>
    </row>
    <row r="13" spans="1:23" s="19" customFormat="1" ht="15.75" customHeight="1" x14ac:dyDescent="0.4">
      <c r="A13" s="20"/>
      <c r="B13" s="918" t="s">
        <v>326</v>
      </c>
      <c r="J13" s="484"/>
    </row>
    <row r="14" spans="1:23" ht="15.5" x14ac:dyDescent="0.35">
      <c r="A14" s="37"/>
      <c r="B14" s="22"/>
      <c r="C14" s="22"/>
      <c r="D14" s="22"/>
      <c r="E14" s="22"/>
      <c r="F14" s="22"/>
      <c r="G14" s="22"/>
      <c r="H14" s="22"/>
      <c r="I14" s="22"/>
      <c r="J14" s="484"/>
      <c r="K14" s="22"/>
      <c r="L14" s="22"/>
      <c r="M14" s="22"/>
      <c r="N14" s="22"/>
      <c r="O14" s="22"/>
      <c r="P14" s="22"/>
      <c r="Q14" s="22"/>
      <c r="R14" s="22"/>
      <c r="S14" s="22"/>
      <c r="T14" s="22"/>
      <c r="U14" s="22"/>
      <c r="V14" s="22"/>
      <c r="W14" s="22"/>
    </row>
    <row r="15" spans="1:23" s="27" customFormat="1" ht="31.5" thickBot="1" x14ac:dyDescent="0.4">
      <c r="A15" s="41"/>
      <c r="B15" s="270" t="s">
        <v>223</v>
      </c>
      <c r="C15" s="270" t="s">
        <v>225</v>
      </c>
      <c r="D15" s="485">
        <v>2016</v>
      </c>
      <c r="E15" s="179">
        <v>2017</v>
      </c>
      <c r="F15" s="179">
        <v>2018</v>
      </c>
      <c r="G15" s="179">
        <v>2019</v>
      </c>
      <c r="H15" s="179">
        <v>2020</v>
      </c>
      <c r="I15" s="470" t="s">
        <v>174</v>
      </c>
      <c r="J15" s="358" t="s">
        <v>175</v>
      </c>
      <c r="K15" s="30"/>
      <c r="L15" s="30"/>
      <c r="M15" s="30"/>
      <c r="N15" s="30"/>
      <c r="O15" s="30"/>
      <c r="P15" s="30"/>
      <c r="Q15" s="30"/>
      <c r="R15" s="30"/>
      <c r="S15" s="30"/>
      <c r="T15" s="30"/>
      <c r="U15" s="30"/>
      <c r="V15" s="30"/>
      <c r="W15" s="30"/>
    </row>
    <row r="16" spans="1:23" s="15" customFormat="1" ht="15.75" customHeight="1" x14ac:dyDescent="0.35">
      <c r="A16" s="30"/>
      <c r="B16" s="275" t="s">
        <v>550</v>
      </c>
      <c r="C16" s="275" t="s">
        <v>551</v>
      </c>
      <c r="D16" s="486">
        <v>5.6528415209550998E-3</v>
      </c>
      <c r="E16" s="487">
        <v>5.4235949358905702E-3</v>
      </c>
      <c r="F16" s="488">
        <v>5.6498882944864201E-3</v>
      </c>
      <c r="G16" s="488">
        <v>4.8859024188551798E-3</v>
      </c>
      <c r="H16" s="488">
        <v>3.9721457434833103E-3</v>
      </c>
      <c r="I16" s="489">
        <v>-0.18701901860454501</v>
      </c>
      <c r="J16" s="489">
        <v>-0.29731875044461098</v>
      </c>
      <c r="K16" s="30"/>
      <c r="L16" s="277"/>
      <c r="M16" s="277"/>
      <c r="N16" s="277"/>
      <c r="O16" s="277"/>
      <c r="P16" s="277"/>
      <c r="Q16" s="30"/>
      <c r="R16" s="278"/>
      <c r="S16" s="278"/>
      <c r="T16" s="278"/>
      <c r="U16" s="278"/>
      <c r="V16" s="278"/>
      <c r="W16" s="278"/>
    </row>
    <row r="17" spans="1:23" s="15" customFormat="1" ht="15.75" customHeight="1" x14ac:dyDescent="0.35">
      <c r="A17" s="30"/>
      <c r="B17" s="275" t="s">
        <v>552</v>
      </c>
      <c r="C17" s="275" t="s">
        <v>553</v>
      </c>
      <c r="D17" s="486">
        <v>1.3752066229342399</v>
      </c>
      <c r="E17" s="487">
        <v>1.29664220939652</v>
      </c>
      <c r="F17" s="488">
        <v>1.2648293509039299</v>
      </c>
      <c r="G17" s="488">
        <v>1.2666086456351699</v>
      </c>
      <c r="H17" s="488">
        <v>0.84620425521705001</v>
      </c>
      <c r="I17" s="489">
        <v>-0.33191340661289997</v>
      </c>
      <c r="J17" s="489">
        <v>-0.38467118969255099</v>
      </c>
      <c r="K17" s="30"/>
      <c r="L17" s="277"/>
      <c r="M17" s="277"/>
      <c r="N17" s="277"/>
      <c r="O17" s="277"/>
      <c r="P17" s="277"/>
      <c r="Q17" s="30"/>
      <c r="R17" s="278"/>
      <c r="S17" s="278"/>
      <c r="T17" s="278"/>
      <c r="U17" s="278"/>
      <c r="V17" s="278"/>
      <c r="W17" s="278"/>
    </row>
    <row r="18" spans="1:23" s="15" customFormat="1" ht="15.75" customHeight="1" x14ac:dyDescent="0.35">
      <c r="A18" s="30"/>
      <c r="B18" s="275" t="s">
        <v>554</v>
      </c>
      <c r="C18" s="275" t="s">
        <v>555</v>
      </c>
      <c r="D18" s="486" t="s">
        <v>352</v>
      </c>
      <c r="E18" s="487" t="s">
        <v>352</v>
      </c>
      <c r="F18" s="488" t="s">
        <v>352</v>
      </c>
      <c r="G18" s="488" t="s">
        <v>352</v>
      </c>
      <c r="H18" s="488" t="s">
        <v>352</v>
      </c>
      <c r="I18" s="489" t="s">
        <v>352</v>
      </c>
      <c r="J18" s="489" t="s">
        <v>352</v>
      </c>
      <c r="K18" s="30"/>
      <c r="L18" s="277"/>
      <c r="M18" s="277"/>
      <c r="N18" s="277"/>
      <c r="O18" s="277"/>
      <c r="P18" s="277"/>
      <c r="Q18" s="30"/>
      <c r="R18" s="278"/>
      <c r="S18" s="278"/>
      <c r="T18" s="278"/>
      <c r="U18" s="278"/>
      <c r="V18" s="278"/>
      <c r="W18" s="278"/>
    </row>
    <row r="19" spans="1:23" s="15" customFormat="1" ht="15.75" customHeight="1" x14ac:dyDescent="0.35">
      <c r="A19" s="30"/>
      <c r="B19" s="275" t="s">
        <v>556</v>
      </c>
      <c r="C19" s="275" t="s">
        <v>557</v>
      </c>
      <c r="D19" s="486">
        <v>0.13276561757976099</v>
      </c>
      <c r="E19" s="487">
        <v>0.13531288572219299</v>
      </c>
      <c r="F19" s="488">
        <v>0.132591822335208</v>
      </c>
      <c r="G19" s="488">
        <v>0.13218650276352101</v>
      </c>
      <c r="H19" s="488">
        <v>0.124720065321841</v>
      </c>
      <c r="I19" s="489">
        <v>-5.6484113624202102E-2</v>
      </c>
      <c r="J19" s="489">
        <v>-6.0599667327927001E-2</v>
      </c>
      <c r="K19" s="30"/>
      <c r="L19" s="277"/>
      <c r="M19" s="277"/>
      <c r="N19" s="277"/>
      <c r="O19" s="277"/>
      <c r="P19" s="277"/>
      <c r="Q19" s="30"/>
      <c r="R19" s="278"/>
      <c r="S19" s="278"/>
      <c r="T19" s="278"/>
      <c r="U19" s="278"/>
      <c r="V19" s="278"/>
      <c r="W19" s="278"/>
    </row>
    <row r="20" spans="1:23" s="15" customFormat="1" ht="15.75" customHeight="1" x14ac:dyDescent="0.35">
      <c r="A20" s="30"/>
      <c r="B20" s="275" t="s">
        <v>558</v>
      </c>
      <c r="C20" s="275" t="s">
        <v>559</v>
      </c>
      <c r="D20" s="486">
        <v>0.110923997439589</v>
      </c>
      <c r="E20" s="487">
        <v>0.105930803837475</v>
      </c>
      <c r="F20" s="488">
        <v>0.102366534645335</v>
      </c>
      <c r="G20" s="488">
        <v>0.101023542146362</v>
      </c>
      <c r="H20" s="488">
        <v>8.3030167613403497E-2</v>
      </c>
      <c r="I20" s="489">
        <v>-0.178110707174471</v>
      </c>
      <c r="J20" s="489">
        <v>-0.25146794625191199</v>
      </c>
      <c r="K20" s="30"/>
      <c r="L20" s="277"/>
      <c r="M20" s="277"/>
      <c r="N20" s="277"/>
      <c r="O20" s="277"/>
      <c r="P20" s="277"/>
      <c r="Q20" s="30"/>
      <c r="R20" s="278"/>
      <c r="S20" s="278"/>
      <c r="T20" s="278"/>
      <c r="U20" s="278"/>
      <c r="V20" s="278"/>
      <c r="W20" s="278"/>
    </row>
    <row r="21" spans="1:23" s="15" customFormat="1" ht="15.75" customHeight="1" x14ac:dyDescent="0.35">
      <c r="A21" s="30"/>
      <c r="B21" s="275" t="s">
        <v>560</v>
      </c>
      <c r="C21" s="275" t="s">
        <v>561</v>
      </c>
      <c r="D21" s="486">
        <v>3.5672756387604798E-3</v>
      </c>
      <c r="E21" s="487">
        <v>3.4645554763208198E-3</v>
      </c>
      <c r="F21" s="488">
        <v>2.0932975936146102E-3</v>
      </c>
      <c r="G21" s="488">
        <v>1.7133003811986799E-3</v>
      </c>
      <c r="H21" s="488">
        <v>1.2124129492001199E-3</v>
      </c>
      <c r="I21" s="489">
        <v>-0.29235237293773297</v>
      </c>
      <c r="J21" s="489">
        <v>-0.66012916523002396</v>
      </c>
      <c r="K21" s="30"/>
      <c r="L21" s="277"/>
      <c r="M21" s="277"/>
      <c r="N21" s="277"/>
      <c r="O21" s="277"/>
      <c r="P21" s="277"/>
      <c r="Q21" s="30"/>
      <c r="R21" s="278"/>
      <c r="S21" s="278"/>
      <c r="T21" s="278"/>
      <c r="U21" s="278"/>
      <c r="V21" s="278"/>
      <c r="W21" s="278"/>
    </row>
    <row r="22" spans="1:23" s="15" customFormat="1" ht="15.75" customHeight="1" x14ac:dyDescent="0.35">
      <c r="A22" s="30"/>
      <c r="B22" s="275" t="s">
        <v>562</v>
      </c>
      <c r="C22" s="275" t="s">
        <v>563</v>
      </c>
      <c r="D22" s="486">
        <v>3.2283174702932601E-3</v>
      </c>
      <c r="E22" s="487">
        <v>2.2947208793843098E-3</v>
      </c>
      <c r="F22" s="488">
        <v>1.99539205834968E-3</v>
      </c>
      <c r="G22" s="488">
        <v>1.9171512826935599E-3</v>
      </c>
      <c r="H22" s="488">
        <v>1.4970838107006301E-3</v>
      </c>
      <c r="I22" s="489">
        <v>-0.21911023704021301</v>
      </c>
      <c r="J22" s="489">
        <v>-0.53626499733168098</v>
      </c>
      <c r="K22" s="30"/>
      <c r="L22" s="277"/>
      <c r="M22" s="277"/>
      <c r="N22" s="277"/>
      <c r="O22" s="277"/>
      <c r="P22" s="277"/>
      <c r="Q22" s="30"/>
      <c r="R22" s="278"/>
      <c r="S22" s="278"/>
      <c r="T22" s="278"/>
      <c r="U22" s="278"/>
      <c r="V22" s="278"/>
      <c r="W22" s="278"/>
    </row>
    <row r="23" spans="1:23" s="15" customFormat="1" ht="15.75" customHeight="1" x14ac:dyDescent="0.35">
      <c r="A23" s="30"/>
      <c r="B23" s="275" t="s">
        <v>564</v>
      </c>
      <c r="C23" s="275" t="s">
        <v>565</v>
      </c>
      <c r="D23" s="486" t="s">
        <v>352</v>
      </c>
      <c r="E23" s="487">
        <v>7.0705213802465798E-5</v>
      </c>
      <c r="F23" s="488">
        <v>7.05322895562083E-6</v>
      </c>
      <c r="G23" s="488">
        <v>1.7551738136090701E-5</v>
      </c>
      <c r="H23" s="488">
        <v>1.39961090816753E-5</v>
      </c>
      <c r="I23" s="489">
        <v>-0.20257988279258399</v>
      </c>
      <c r="J23" s="489" t="s">
        <v>352</v>
      </c>
      <c r="K23" s="30"/>
      <c r="L23" s="277"/>
      <c r="M23" s="277"/>
      <c r="N23" s="277"/>
      <c r="O23" s="277"/>
      <c r="P23" s="277"/>
      <c r="Q23" s="30"/>
      <c r="R23" s="278"/>
      <c r="S23" s="278"/>
      <c r="T23" s="278"/>
      <c r="U23" s="278"/>
      <c r="V23" s="278"/>
      <c r="W23" s="278"/>
    </row>
    <row r="24" spans="1:23" s="15" customFormat="1" ht="15.75" customHeight="1" x14ac:dyDescent="0.35">
      <c r="A24" s="30"/>
      <c r="B24" s="490" t="s">
        <v>321</v>
      </c>
      <c r="C24" s="490"/>
      <c r="D24" s="491">
        <v>1.6313446725836001</v>
      </c>
      <c r="E24" s="492">
        <v>1.5491394754615899</v>
      </c>
      <c r="F24" s="493">
        <v>1.50953333905988</v>
      </c>
      <c r="G24" s="493">
        <v>1.5083525963659401</v>
      </c>
      <c r="H24" s="493">
        <v>1.0606501267647599</v>
      </c>
      <c r="I24" s="494">
        <v>-0.29681552621040003</v>
      </c>
      <c r="J24" s="494">
        <v>-0.34983075950161802</v>
      </c>
      <c r="K24" s="30"/>
      <c r="L24" s="277"/>
      <c r="M24" s="277"/>
      <c r="N24" s="277"/>
      <c r="O24" s="277"/>
      <c r="P24" s="277"/>
      <c r="Q24" s="30"/>
      <c r="R24" s="278"/>
      <c r="S24" s="278"/>
      <c r="T24" s="278"/>
      <c r="U24" s="278"/>
      <c r="V24" s="278"/>
      <c r="W24" s="278"/>
    </row>
    <row r="25" spans="1:23" ht="12" customHeight="1" x14ac:dyDescent="0.35">
      <c r="A25" s="37"/>
      <c r="B25" s="22"/>
      <c r="C25" s="22"/>
      <c r="D25" s="22"/>
      <c r="E25" s="22"/>
      <c r="F25" s="22"/>
      <c r="G25" s="22"/>
      <c r="H25" s="22"/>
      <c r="I25" s="22"/>
      <c r="J25" s="495"/>
      <c r="K25" s="22"/>
      <c r="L25" s="22"/>
      <c r="M25" s="22"/>
      <c r="N25" s="22"/>
      <c r="O25" s="22"/>
      <c r="P25" s="22"/>
      <c r="Q25" s="22"/>
      <c r="R25" s="22"/>
      <c r="S25" s="22"/>
      <c r="T25" s="22"/>
      <c r="U25" s="22"/>
      <c r="V25" s="22"/>
      <c r="W25" s="22"/>
    </row>
    <row r="26" spans="1:23" ht="15.5" x14ac:dyDescent="0.35">
      <c r="A26" s="22"/>
      <c r="B26" s="22"/>
      <c r="C26" s="22"/>
      <c r="D26" s="22"/>
      <c r="E26" s="22"/>
      <c r="F26" s="22"/>
      <c r="G26" s="22"/>
      <c r="H26" s="22"/>
      <c r="I26" s="22"/>
      <c r="J26" s="194" t="s">
        <v>271</v>
      </c>
      <c r="K26" s="22"/>
      <c r="L26" s="22"/>
      <c r="M26" s="22"/>
      <c r="N26" s="22"/>
      <c r="O26" s="22"/>
      <c r="P26" s="22"/>
      <c r="Q26" s="22"/>
      <c r="R26" s="22"/>
      <c r="S26" s="22"/>
      <c r="T26" s="22"/>
      <c r="U26" s="22"/>
      <c r="V26" s="22"/>
      <c r="W26" s="22"/>
    </row>
    <row r="27" spans="1:23" ht="15.5" x14ac:dyDescent="0.35">
      <c r="A27" s="22"/>
      <c r="B27" s="22"/>
      <c r="C27" s="22"/>
      <c r="D27" s="22"/>
      <c r="E27" s="22"/>
      <c r="F27" s="22"/>
      <c r="G27" s="22"/>
      <c r="H27" s="22"/>
      <c r="I27" s="22"/>
      <c r="J27" s="22"/>
      <c r="K27" s="22"/>
      <c r="L27" s="22"/>
      <c r="M27" s="22"/>
      <c r="N27" s="22"/>
      <c r="O27" s="22"/>
      <c r="P27" s="22"/>
      <c r="Q27" s="22"/>
      <c r="R27" s="22"/>
      <c r="S27" s="22"/>
      <c r="T27" s="22"/>
      <c r="U27" s="22"/>
      <c r="V27" s="22"/>
      <c r="W27" s="22"/>
    </row>
    <row r="28" spans="1:23" ht="15.5" x14ac:dyDescent="0.35">
      <c r="A28" s="22"/>
      <c r="B28" s="18" t="s">
        <v>262</v>
      </c>
      <c r="C28" s="22"/>
      <c r="D28" s="22"/>
      <c r="E28" s="22"/>
      <c r="F28" s="22"/>
      <c r="G28" s="22"/>
      <c r="H28" s="22"/>
      <c r="I28" s="22"/>
      <c r="J28" s="22"/>
      <c r="K28" s="22"/>
      <c r="L28" s="22"/>
      <c r="M28" s="22"/>
      <c r="N28" s="22"/>
      <c r="O28" s="22"/>
      <c r="P28" s="22"/>
      <c r="Q28" s="22"/>
      <c r="R28" s="22"/>
      <c r="S28" s="22"/>
      <c r="T28" s="22"/>
      <c r="U28" s="22"/>
      <c r="V28" s="22"/>
      <c r="W28" s="22"/>
    </row>
    <row r="29" spans="1:23" ht="15.5" x14ac:dyDescent="0.35">
      <c r="A29" s="22"/>
      <c r="B29" s="219" t="s">
        <v>263</v>
      </c>
      <c r="C29" s="22"/>
      <c r="D29" s="22"/>
      <c r="E29" s="22"/>
      <c r="F29" s="22"/>
      <c r="G29" s="22"/>
      <c r="H29" s="22"/>
      <c r="I29" s="22"/>
      <c r="J29" s="22"/>
      <c r="K29" s="22"/>
      <c r="L29" s="22"/>
      <c r="M29" s="22"/>
      <c r="N29" s="22"/>
      <c r="O29" s="22"/>
      <c r="P29" s="22"/>
      <c r="Q29" s="22"/>
      <c r="R29" s="22"/>
      <c r="S29" s="22"/>
      <c r="T29" s="22"/>
      <c r="U29" s="22"/>
      <c r="V29" s="22"/>
      <c r="W29" s="22"/>
    </row>
    <row r="30" spans="1:23" ht="15.5" x14ac:dyDescent="0.35">
      <c r="A30" s="22"/>
      <c r="B30" s="219" t="s">
        <v>330</v>
      </c>
      <c r="C30" s="22"/>
      <c r="D30" s="22"/>
      <c r="E30" s="22"/>
      <c r="F30" s="22"/>
      <c r="G30" s="22"/>
      <c r="H30" s="22"/>
      <c r="I30" s="22"/>
      <c r="J30" s="22"/>
      <c r="K30" s="22"/>
      <c r="L30" s="22"/>
      <c r="M30" s="22"/>
      <c r="N30" s="22"/>
      <c r="O30" s="22"/>
      <c r="P30" s="22"/>
      <c r="Q30" s="22"/>
      <c r="R30" s="22"/>
      <c r="S30" s="22"/>
      <c r="T30" s="22"/>
      <c r="U30" s="22"/>
      <c r="V30" s="22"/>
      <c r="W30" s="22"/>
    </row>
  </sheetData>
  <hyperlinks>
    <hyperlink ref="B8" location="Contents!A1" display="Contents!A1"/>
    <hyperlink ref="D8" location="'Tab 26 - AF Acute ATC Code'!A1" display="Tab 26 - AF Acute ATC Code"/>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58792D"/>
    <pageSetUpPr fitToPage="1"/>
  </sheetPr>
  <dimension ref="B1:J9"/>
  <sheetViews>
    <sheetView showGridLines="0" zoomScale="80" zoomScaleNormal="80" workbookViewId="0"/>
  </sheetViews>
  <sheetFormatPr defaultColWidth="9.1796875" defaultRowHeight="12.5" x14ac:dyDescent="0.25"/>
  <cols>
    <col min="1" max="1" width="0.81640625" style="1" customWidth="1"/>
    <col min="2" max="2" width="131.453125" style="1" customWidth="1"/>
    <col min="3" max="3" width="4.453125" style="1" customWidth="1"/>
    <col min="4" max="10" width="12.54296875" style="1" customWidth="1"/>
    <col min="11" max="16384" width="9.1796875" style="1"/>
  </cols>
  <sheetData>
    <row r="1" spans="2:10" ht="5.25" customHeight="1" x14ac:dyDescent="0.35">
      <c r="B1" s="165"/>
      <c r="C1" s="165"/>
      <c r="D1" s="165"/>
      <c r="E1" s="165"/>
      <c r="F1" s="165"/>
      <c r="G1" s="165"/>
      <c r="H1" s="165"/>
      <c r="I1" s="165"/>
      <c r="J1" s="165"/>
    </row>
    <row r="2" spans="2:10" ht="15.5" x14ac:dyDescent="0.35">
      <c r="B2" s="165"/>
      <c r="C2" s="165"/>
      <c r="D2" s="165"/>
      <c r="E2" s="165"/>
      <c r="F2" s="165"/>
      <c r="G2" s="165"/>
      <c r="H2" s="165"/>
      <c r="I2" s="165"/>
      <c r="J2" s="165"/>
    </row>
    <row r="3" spans="2:10" ht="15.5" x14ac:dyDescent="0.35">
      <c r="B3" s="165"/>
      <c r="C3" s="165"/>
      <c r="D3" s="166"/>
      <c r="E3" s="166"/>
      <c r="F3" s="166"/>
      <c r="G3" s="166"/>
      <c r="H3" s="166"/>
      <c r="I3" s="166"/>
      <c r="J3" s="165"/>
    </row>
    <row r="4" spans="2:10" ht="50.25" customHeight="1" x14ac:dyDescent="0.35">
      <c r="B4" s="165"/>
      <c r="C4" s="165"/>
      <c r="D4" s="165"/>
      <c r="E4" s="165"/>
      <c r="F4" s="165"/>
      <c r="G4" s="167"/>
      <c r="H4" s="165"/>
      <c r="I4" s="165"/>
      <c r="J4" s="165"/>
    </row>
    <row r="5" spans="2:10" ht="20.149999999999999" customHeight="1" x14ac:dyDescent="0.35">
      <c r="B5" s="165"/>
      <c r="C5" s="165"/>
      <c r="D5" s="165"/>
      <c r="E5" s="168"/>
      <c r="F5" s="168"/>
      <c r="G5" s="165"/>
      <c r="H5" s="165"/>
      <c r="I5" s="165"/>
      <c r="J5" s="165"/>
    </row>
    <row r="6" spans="2:10" ht="15.5" x14ac:dyDescent="0.35">
      <c r="B6" s="151" t="s">
        <v>131</v>
      </c>
      <c r="C6" s="165"/>
      <c r="D6" s="165"/>
      <c r="E6" s="165"/>
      <c r="F6" s="165"/>
      <c r="G6" s="165"/>
      <c r="H6" s="165"/>
      <c r="I6" s="165"/>
      <c r="J6" s="165"/>
    </row>
    <row r="7" spans="2:10" ht="15.5" x14ac:dyDescent="0.35">
      <c r="B7" s="166"/>
      <c r="C7" s="169"/>
      <c r="D7" s="169"/>
      <c r="E7" s="169"/>
      <c r="F7" s="169"/>
      <c r="G7" s="169"/>
      <c r="H7" s="169"/>
      <c r="I7" s="165"/>
      <c r="J7" s="165"/>
    </row>
    <row r="8" spans="2:10" s="11" customFormat="1" ht="19.5" customHeight="1" x14ac:dyDescent="0.4">
      <c r="B8" s="921" t="s">
        <v>167</v>
      </c>
      <c r="C8" s="147"/>
      <c r="D8" s="147"/>
      <c r="E8" s="147"/>
      <c r="F8" s="147"/>
      <c r="G8" s="150"/>
      <c r="H8" s="147"/>
      <c r="I8" s="147"/>
      <c r="J8" s="147"/>
    </row>
    <row r="9" spans="2:10" ht="15.5" x14ac:dyDescent="0.35">
      <c r="B9" s="171"/>
      <c r="C9" s="170"/>
      <c r="D9" s="168"/>
      <c r="E9" s="168"/>
      <c r="F9" s="170"/>
      <c r="G9" s="170"/>
      <c r="H9" s="170"/>
      <c r="I9" s="170"/>
      <c r="J9" s="170"/>
    </row>
  </sheetData>
  <hyperlinks>
    <hyperlink ref="D5:F5" location="'Tab 23 - All Pathogens_Pop rate'!A1" display="Antimicrobial Resistance in Humans - click here to go to first tab of section"/>
    <hyperlink ref="B6" location="Contents!A1" display="Contents!A1"/>
  </hyperlinks>
  <printOptions horizontalCentered="1"/>
  <pageMargins left="0.74803149606299213" right="0.74803149606299213" top="0.98425196850393704" bottom="0.98425196850393704" header="0.51181102362204722" footer="0.51181102362204722"/>
  <pageSetup paperSize="9" scale="37"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1F497D"/>
  </sheetPr>
  <dimension ref="A1:W34"/>
  <sheetViews>
    <sheetView showGridLines="0" zoomScale="80" zoomScaleNormal="80" workbookViewId="0">
      <selection activeCell="B15" sqref="B15:J28"/>
    </sheetView>
  </sheetViews>
  <sheetFormatPr defaultColWidth="9.1796875" defaultRowHeight="12.5" x14ac:dyDescent="0.25"/>
  <cols>
    <col min="1" max="1" width="1.453125" style="16" customWidth="1"/>
    <col min="2" max="2" width="13.1796875" style="16" customWidth="1"/>
    <col min="3" max="3" width="21.81640625" style="16" bestFit="1" customWidth="1"/>
    <col min="4" max="8" width="10.54296875" style="16" customWidth="1"/>
    <col min="9" max="10" width="12.54296875" style="16" customWidth="1"/>
    <col min="11" max="11" width="8.54296875" style="16" customWidth="1"/>
    <col min="12" max="20" width="9.1796875" style="16" customWidth="1"/>
    <col min="21" max="16384" width="9.1796875" style="16"/>
  </cols>
  <sheetData>
    <row r="1" spans="1:23"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row>
    <row r="2" spans="1:23" s="15" customFormat="1" ht="15.5" x14ac:dyDescent="0.35">
      <c r="A2" s="30"/>
      <c r="B2" s="37"/>
      <c r="C2" s="37"/>
      <c r="D2" s="22"/>
      <c r="E2" s="22"/>
      <c r="F2" s="22"/>
      <c r="G2" s="22"/>
      <c r="H2" s="22"/>
      <c r="I2" s="30"/>
      <c r="J2" s="30"/>
      <c r="K2" s="30"/>
      <c r="L2" s="30"/>
      <c r="M2" s="30"/>
      <c r="N2" s="30"/>
      <c r="O2" s="30"/>
      <c r="P2" s="30"/>
      <c r="Q2" s="30"/>
      <c r="R2" s="30"/>
      <c r="S2" s="30"/>
      <c r="T2" s="30"/>
      <c r="U2" s="30"/>
      <c r="V2" s="30"/>
      <c r="W2" s="30"/>
    </row>
    <row r="3" spans="1:23" s="15" customFormat="1" ht="15.5" x14ac:dyDescent="0.35">
      <c r="A3" s="30"/>
      <c r="B3" s="37"/>
      <c r="C3" s="37"/>
      <c r="D3" s="22"/>
      <c r="E3" s="22"/>
      <c r="F3" s="22"/>
      <c r="G3" s="22"/>
      <c r="H3" s="22"/>
      <c r="I3" s="30"/>
      <c r="J3" s="30"/>
      <c r="K3" s="30"/>
      <c r="L3" s="30"/>
      <c r="M3" s="30"/>
      <c r="N3" s="30"/>
      <c r="O3" s="30"/>
      <c r="P3" s="30"/>
      <c r="Q3" s="30"/>
      <c r="R3" s="30"/>
      <c r="S3" s="30"/>
      <c r="T3" s="30"/>
      <c r="U3" s="30"/>
      <c r="V3" s="30"/>
      <c r="W3" s="30"/>
    </row>
    <row r="4" spans="1:23"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row>
    <row r="5" spans="1:23"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row>
    <row r="6" spans="1:23" s="15" customFormat="1" ht="18" x14ac:dyDescent="0.4">
      <c r="A6" s="30"/>
      <c r="B6" s="19"/>
      <c r="C6" s="20"/>
      <c r="D6" s="19"/>
      <c r="E6" s="19"/>
      <c r="F6" s="19"/>
      <c r="G6" s="19"/>
      <c r="H6" s="19"/>
      <c r="I6" s="30"/>
      <c r="J6" s="30"/>
      <c r="K6" s="30"/>
      <c r="L6" s="30"/>
      <c r="M6" s="30"/>
      <c r="N6" s="30"/>
      <c r="O6" s="30"/>
      <c r="P6" s="30"/>
      <c r="Q6" s="30"/>
      <c r="R6" s="30"/>
      <c r="S6" s="30"/>
      <c r="T6" s="30"/>
      <c r="U6" s="30"/>
      <c r="V6" s="30"/>
      <c r="W6" s="30"/>
    </row>
    <row r="7" spans="1:23" s="15" customFormat="1" ht="18" x14ac:dyDescent="0.4">
      <c r="A7" s="30"/>
      <c r="B7" s="19"/>
      <c r="C7" s="20"/>
      <c r="D7" s="19"/>
      <c r="E7" s="19"/>
      <c r="F7" s="19"/>
      <c r="G7" s="19"/>
      <c r="H7" s="19"/>
      <c r="I7" s="30"/>
      <c r="J7" s="30"/>
      <c r="K7" s="30"/>
      <c r="L7" s="30"/>
      <c r="M7" s="30"/>
      <c r="N7" s="30"/>
      <c r="O7" s="30"/>
      <c r="P7" s="30"/>
      <c r="Q7" s="30"/>
      <c r="R7" s="30"/>
      <c r="S7" s="30"/>
      <c r="T7" s="30"/>
      <c r="U7" s="30"/>
      <c r="V7" s="30"/>
      <c r="W7" s="30"/>
    </row>
    <row r="8" spans="1:23" s="15" customFormat="1" ht="18" x14ac:dyDescent="0.4">
      <c r="A8" s="30"/>
      <c r="B8" s="171" t="s">
        <v>131</v>
      </c>
      <c r="C8" s="20"/>
      <c r="D8" s="151" t="s">
        <v>566</v>
      </c>
      <c r="E8" s="19"/>
      <c r="F8" s="19"/>
      <c r="G8" s="19"/>
      <c r="H8" s="19"/>
      <c r="I8" s="30"/>
      <c r="J8" s="30"/>
      <c r="K8" s="30"/>
      <c r="L8" s="30"/>
      <c r="M8" s="30"/>
      <c r="N8" s="30"/>
      <c r="O8" s="30"/>
      <c r="P8" s="30"/>
      <c r="Q8" s="30"/>
      <c r="R8" s="30"/>
      <c r="S8" s="30"/>
      <c r="T8" s="30"/>
      <c r="U8" s="30"/>
      <c r="V8" s="30"/>
      <c r="W8" s="30"/>
    </row>
    <row r="9" spans="1:23" s="15" customFormat="1" ht="18" x14ac:dyDescent="0.4">
      <c r="A9" s="30"/>
      <c r="B9" s="19"/>
      <c r="C9" s="20"/>
      <c r="D9" s="19"/>
      <c r="E9" s="19"/>
      <c r="F9" s="19"/>
      <c r="G9" s="19"/>
      <c r="H9" s="19"/>
      <c r="I9" s="30"/>
      <c r="J9" s="30"/>
      <c r="K9" s="30"/>
      <c r="L9" s="30"/>
      <c r="M9" s="30"/>
      <c r="N9" s="30"/>
      <c r="O9" s="30"/>
      <c r="P9" s="30"/>
      <c r="Q9" s="30"/>
      <c r="R9" s="30"/>
      <c r="S9" s="30"/>
      <c r="T9" s="30"/>
      <c r="U9" s="30"/>
      <c r="V9" s="30"/>
      <c r="W9" s="30"/>
    </row>
    <row r="10" spans="1:23" s="15" customFormat="1" ht="18" x14ac:dyDescent="0.4">
      <c r="A10" s="30"/>
      <c r="B10" s="20" t="s">
        <v>567</v>
      </c>
      <c r="C10" s="20"/>
      <c r="D10" s="19"/>
      <c r="E10" s="19"/>
      <c r="F10" s="19"/>
      <c r="G10" s="19"/>
      <c r="H10" s="19"/>
      <c r="I10" s="30"/>
      <c r="J10" s="30"/>
      <c r="K10" s="30"/>
      <c r="L10" s="30"/>
      <c r="M10" s="30"/>
      <c r="N10" s="30"/>
      <c r="O10" s="30"/>
      <c r="P10" s="30"/>
      <c r="Q10" s="30"/>
      <c r="R10" s="30"/>
      <c r="S10" s="30"/>
      <c r="T10" s="30"/>
      <c r="U10" s="30"/>
      <c r="V10" s="30"/>
      <c r="W10" s="30"/>
    </row>
    <row r="11" spans="1:23"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row>
    <row r="12" spans="1:23" s="19" customFormat="1" ht="15.75" customHeight="1" x14ac:dyDescent="0.4">
      <c r="A12" s="20"/>
      <c r="B12" s="18" t="s">
        <v>568</v>
      </c>
      <c r="E12" s="61"/>
      <c r="J12" s="484"/>
      <c r="K12" s="484"/>
    </row>
    <row r="13" spans="1:23" s="19" customFormat="1" ht="15.75" customHeight="1" x14ac:dyDescent="0.4">
      <c r="A13" s="20"/>
      <c r="B13" s="918" t="s">
        <v>569</v>
      </c>
      <c r="J13" s="484"/>
      <c r="K13" s="484"/>
    </row>
    <row r="14" spans="1:23" ht="15.5" x14ac:dyDescent="0.35">
      <c r="A14" s="37"/>
      <c r="B14" s="22"/>
      <c r="C14" s="22"/>
      <c r="D14" s="22"/>
      <c r="E14" s="22"/>
      <c r="F14" s="22"/>
      <c r="G14" s="22"/>
      <c r="H14" s="22"/>
      <c r="I14" s="22"/>
      <c r="J14" s="484"/>
      <c r="K14" s="484"/>
      <c r="L14" s="22"/>
      <c r="M14" s="22"/>
      <c r="N14" s="22"/>
      <c r="O14" s="22"/>
      <c r="P14" s="22"/>
      <c r="Q14" s="22"/>
      <c r="R14" s="22"/>
      <c r="S14" s="22"/>
      <c r="T14" s="22"/>
      <c r="U14" s="22"/>
      <c r="V14" s="22"/>
      <c r="W14" s="22"/>
    </row>
    <row r="15" spans="1:23" s="27" customFormat="1" ht="31.5" thickBot="1" x14ac:dyDescent="0.4">
      <c r="A15" s="41"/>
      <c r="B15" s="270" t="s">
        <v>223</v>
      </c>
      <c r="C15" s="270" t="s">
        <v>225</v>
      </c>
      <c r="D15" s="485">
        <v>2016</v>
      </c>
      <c r="E15" s="179">
        <v>2017</v>
      </c>
      <c r="F15" s="179">
        <v>2018</v>
      </c>
      <c r="G15" s="179">
        <v>2019</v>
      </c>
      <c r="H15" s="179">
        <v>2020</v>
      </c>
      <c r="I15" s="470" t="s">
        <v>174</v>
      </c>
      <c r="J15" s="358" t="s">
        <v>175</v>
      </c>
      <c r="K15" s="30"/>
      <c r="L15" s="30"/>
      <c r="M15" s="30"/>
      <c r="N15" s="30"/>
      <c r="O15" s="30"/>
      <c r="P15" s="30"/>
      <c r="Q15" s="30"/>
      <c r="R15" s="30"/>
      <c r="S15" s="30"/>
      <c r="T15" s="30"/>
      <c r="U15" s="30"/>
      <c r="V15" s="30"/>
      <c r="W15" s="30"/>
    </row>
    <row r="16" spans="1:23" s="15" customFormat="1" ht="15.75" customHeight="1" x14ac:dyDescent="0.35">
      <c r="A16" s="30"/>
      <c r="B16" s="275" t="s">
        <v>550</v>
      </c>
      <c r="C16" s="275" t="s">
        <v>551</v>
      </c>
      <c r="D16" s="486">
        <v>7.2843516406728995E-2</v>
      </c>
      <c r="E16" s="487">
        <v>4.7801277796443E-3</v>
      </c>
      <c r="F16" s="488">
        <v>0.11770597230961299</v>
      </c>
      <c r="G16" s="488">
        <v>0.206102454554978</v>
      </c>
      <c r="H16" s="488">
        <v>2.8690451412163E-2</v>
      </c>
      <c r="I16" s="489">
        <v>-0.86079519783443503</v>
      </c>
      <c r="J16" s="489">
        <v>-0.60613582611845696</v>
      </c>
      <c r="K16" s="30"/>
      <c r="L16" s="277"/>
      <c r="M16" s="277"/>
      <c r="N16" s="277"/>
      <c r="O16" s="277"/>
      <c r="P16" s="277"/>
      <c r="Q16" s="30"/>
      <c r="R16" s="278"/>
      <c r="S16" s="278"/>
      <c r="T16" s="278"/>
      <c r="U16" s="278"/>
      <c r="V16" s="278"/>
      <c r="W16" s="278"/>
    </row>
    <row r="17" spans="1:23" s="15" customFormat="1" ht="15.75" customHeight="1" x14ac:dyDescent="0.35">
      <c r="A17" s="30"/>
      <c r="B17" s="275" t="s">
        <v>552</v>
      </c>
      <c r="C17" s="275" t="s">
        <v>553</v>
      </c>
      <c r="D17" s="486">
        <v>2.4733584248619098</v>
      </c>
      <c r="E17" s="487">
        <v>3.2117906176562401</v>
      </c>
      <c r="F17" s="488">
        <v>2.2343564763082999</v>
      </c>
      <c r="G17" s="488">
        <v>1.7925220108312001</v>
      </c>
      <c r="H17" s="488">
        <v>1.58365878500269</v>
      </c>
      <c r="I17" s="489">
        <v>-0.116519197291004</v>
      </c>
      <c r="J17" s="489">
        <v>-0.35971318629603599</v>
      </c>
      <c r="K17" s="30"/>
      <c r="L17" s="277"/>
      <c r="M17" s="277"/>
      <c r="N17" s="277"/>
      <c r="O17" s="277"/>
      <c r="P17" s="277"/>
      <c r="Q17" s="30"/>
      <c r="R17" s="278"/>
      <c r="S17" s="278"/>
      <c r="T17" s="278"/>
      <c r="U17" s="278"/>
      <c r="V17" s="278"/>
      <c r="W17" s="278"/>
    </row>
    <row r="18" spans="1:23" s="15" customFormat="1" ht="15.75" customHeight="1" x14ac:dyDescent="0.35">
      <c r="A18" s="30"/>
      <c r="B18" s="275" t="s">
        <v>554</v>
      </c>
      <c r="C18" s="275" t="s">
        <v>570</v>
      </c>
      <c r="D18" s="486">
        <v>6.81039749944624</v>
      </c>
      <c r="E18" s="487">
        <v>6.1449875840245696</v>
      </c>
      <c r="F18" s="488">
        <v>5.7890050083972904</v>
      </c>
      <c r="G18" s="488">
        <v>5.5094455762637704</v>
      </c>
      <c r="H18" s="488">
        <v>5.8719532780252104</v>
      </c>
      <c r="I18" s="489">
        <v>6.5797492096705101E-2</v>
      </c>
      <c r="J18" s="489">
        <v>-0.137795807292796</v>
      </c>
      <c r="K18" s="30"/>
      <c r="L18" s="277"/>
      <c r="M18" s="277"/>
      <c r="N18" s="277"/>
      <c r="O18" s="277"/>
      <c r="P18" s="277"/>
      <c r="Q18" s="30"/>
      <c r="R18" s="278"/>
      <c r="S18" s="278"/>
      <c r="T18" s="278"/>
      <c r="U18" s="278"/>
      <c r="V18" s="278"/>
      <c r="W18" s="278"/>
    </row>
    <row r="19" spans="1:23" s="15" customFormat="1" ht="15.75" customHeight="1" x14ac:dyDescent="0.35">
      <c r="A19" s="30"/>
      <c r="B19" s="275" t="s">
        <v>556</v>
      </c>
      <c r="C19" s="275" t="s">
        <v>557</v>
      </c>
      <c r="D19" s="486">
        <v>17.607407100806299</v>
      </c>
      <c r="E19" s="487">
        <v>17.264797227073899</v>
      </c>
      <c r="F19" s="488">
        <v>16.876922292883702</v>
      </c>
      <c r="G19" s="488">
        <v>16.659568847401701</v>
      </c>
      <c r="H19" s="488">
        <v>17.376940293347602</v>
      </c>
      <c r="I19" s="489">
        <v>4.3060624948754497E-2</v>
      </c>
      <c r="J19" s="489">
        <v>-1.30891962762718E-2</v>
      </c>
      <c r="K19" s="30"/>
      <c r="L19" s="277"/>
      <c r="M19" s="277"/>
      <c r="N19" s="277"/>
      <c r="O19" s="277"/>
      <c r="P19" s="277"/>
      <c r="Q19" s="30"/>
      <c r="R19" s="278"/>
      <c r="S19" s="278"/>
      <c r="T19" s="278"/>
      <c r="U19" s="278"/>
      <c r="V19" s="278"/>
      <c r="W19" s="278"/>
    </row>
    <row r="20" spans="1:23" s="15" customFormat="1" ht="15.75" customHeight="1" x14ac:dyDescent="0.35">
      <c r="A20" s="30"/>
      <c r="B20" s="275" t="s">
        <v>558</v>
      </c>
      <c r="C20" s="275" t="s">
        <v>559</v>
      </c>
      <c r="D20" s="486">
        <v>4.6939122082855196</v>
      </c>
      <c r="E20" s="487">
        <v>4.5448772053460997</v>
      </c>
      <c r="F20" s="488">
        <v>4.0803975216378996</v>
      </c>
      <c r="G20" s="488">
        <v>3.9277320531448301</v>
      </c>
      <c r="H20" s="488">
        <v>3.3214610801846698</v>
      </c>
      <c r="I20" s="489">
        <v>-0.15435650007610199</v>
      </c>
      <c r="J20" s="489">
        <v>-0.292389603213765</v>
      </c>
      <c r="K20" s="30"/>
      <c r="L20" s="277"/>
      <c r="M20" s="277"/>
      <c r="N20" s="277"/>
      <c r="O20" s="277"/>
      <c r="P20" s="277"/>
      <c r="Q20" s="30"/>
      <c r="R20" s="278"/>
      <c r="S20" s="278"/>
      <c r="T20" s="278"/>
      <c r="U20" s="278"/>
      <c r="V20" s="278"/>
      <c r="W20" s="278"/>
    </row>
    <row r="21" spans="1:23" s="15" customFormat="1" ht="15.75" customHeight="1" x14ac:dyDescent="0.35">
      <c r="A21" s="30"/>
      <c r="B21" s="275" t="s">
        <v>560</v>
      </c>
      <c r="C21" s="275" t="s">
        <v>561</v>
      </c>
      <c r="D21" s="486">
        <v>2.7668358747011799</v>
      </c>
      <c r="E21" s="487">
        <v>3.65708228284335</v>
      </c>
      <c r="F21" s="488">
        <v>3.2978242222434999</v>
      </c>
      <c r="G21" s="488">
        <v>2.8145169004012698</v>
      </c>
      <c r="H21" s="488">
        <v>3.2358633890622799</v>
      </c>
      <c r="I21" s="489">
        <v>0.14970472858092801</v>
      </c>
      <c r="J21" s="489">
        <v>0.169517649619081</v>
      </c>
      <c r="K21" s="30"/>
      <c r="L21" s="277"/>
      <c r="M21" s="277"/>
      <c r="N21" s="277"/>
      <c r="O21" s="277"/>
      <c r="P21" s="277"/>
      <c r="Q21" s="30"/>
      <c r="R21" s="278"/>
      <c r="S21" s="278"/>
      <c r="T21" s="278"/>
      <c r="U21" s="278"/>
      <c r="V21" s="278"/>
      <c r="W21" s="278"/>
    </row>
    <row r="22" spans="1:23" s="15" customFormat="1" ht="15.75" customHeight="1" x14ac:dyDescent="0.35">
      <c r="A22" s="30"/>
      <c r="B22" s="275" t="s">
        <v>562</v>
      </c>
      <c r="C22" s="275" t="s">
        <v>563</v>
      </c>
      <c r="D22" s="486">
        <v>10.9468970765395</v>
      </c>
      <c r="E22" s="487">
        <v>11.5351312076788</v>
      </c>
      <c r="F22" s="488">
        <v>11.0717513513522</v>
      </c>
      <c r="G22" s="488">
        <v>11.6286542382711</v>
      </c>
      <c r="H22" s="488">
        <v>12.4087104571372</v>
      </c>
      <c r="I22" s="489">
        <v>6.7080523926736704E-2</v>
      </c>
      <c r="J22" s="489">
        <v>0.13353677945237799</v>
      </c>
      <c r="K22" s="30"/>
      <c r="L22" s="277"/>
      <c r="M22" s="277"/>
      <c r="N22" s="277"/>
      <c r="O22" s="277"/>
      <c r="P22" s="277"/>
      <c r="Q22" s="30"/>
      <c r="R22" s="278"/>
      <c r="S22" s="278"/>
      <c r="T22" s="278"/>
      <c r="U22" s="278"/>
      <c r="V22" s="278"/>
      <c r="W22" s="278"/>
    </row>
    <row r="23" spans="1:23" s="15" customFormat="1" ht="15.75" customHeight="1" x14ac:dyDescent="0.35">
      <c r="A23" s="30"/>
      <c r="B23" s="275" t="s">
        <v>564</v>
      </c>
      <c r="C23" s="275" t="s">
        <v>565</v>
      </c>
      <c r="D23" s="486">
        <v>0.21609505171114701</v>
      </c>
      <c r="E23" s="487">
        <v>1.08941388349417</v>
      </c>
      <c r="F23" s="488">
        <v>1.98157432995018</v>
      </c>
      <c r="G23" s="488">
        <v>2.0755997467558802</v>
      </c>
      <c r="H23" s="488">
        <v>3.7721176990582799</v>
      </c>
      <c r="I23" s="489">
        <v>0.81736276705276201</v>
      </c>
      <c r="J23" s="489">
        <v>16.4558263559891</v>
      </c>
      <c r="K23" s="30"/>
      <c r="L23" s="277"/>
      <c r="M23" s="277"/>
      <c r="N23" s="277"/>
      <c r="O23" s="277"/>
      <c r="P23" s="277"/>
      <c r="Q23" s="30"/>
      <c r="R23" s="278"/>
      <c r="S23" s="278"/>
      <c r="T23" s="278"/>
      <c r="U23" s="278"/>
      <c r="V23" s="278"/>
      <c r="W23" s="278"/>
    </row>
    <row r="24" spans="1:23" s="15" customFormat="1" ht="15.75" customHeight="1" x14ac:dyDescent="0.35">
      <c r="A24" s="30"/>
      <c r="B24" s="275" t="s">
        <v>571</v>
      </c>
      <c r="C24" s="275" t="s">
        <v>572</v>
      </c>
      <c r="D24" s="486">
        <v>6.5869137176297497E-3</v>
      </c>
      <c r="E24" s="487">
        <v>1.45111021882059E-2</v>
      </c>
      <c r="F24" s="488">
        <v>2.62495746014739E-2</v>
      </c>
      <c r="G24" s="488">
        <v>1.1990380367204E-2</v>
      </c>
      <c r="H24" s="488">
        <v>2.42244849184312E-2</v>
      </c>
      <c r="I24" s="489">
        <v>1.02032664323893</v>
      </c>
      <c r="J24" s="489">
        <v>2.6776684737185499</v>
      </c>
      <c r="K24" s="30"/>
      <c r="L24" s="277"/>
      <c r="M24" s="277"/>
      <c r="N24" s="277"/>
      <c r="O24" s="277"/>
      <c r="P24" s="277"/>
      <c r="Q24" s="30"/>
      <c r="R24" s="278"/>
      <c r="S24" s="278"/>
      <c r="T24" s="278"/>
      <c r="U24" s="278"/>
      <c r="V24" s="278"/>
      <c r="W24" s="278"/>
    </row>
    <row r="25" spans="1:23" s="15" customFormat="1" ht="15.75" customHeight="1" x14ac:dyDescent="0.35">
      <c r="A25" s="30"/>
      <c r="B25" s="275" t="s">
        <v>573</v>
      </c>
      <c r="C25" s="275" t="s">
        <v>574</v>
      </c>
      <c r="D25" s="486">
        <v>1.2341538231209801</v>
      </c>
      <c r="E25" s="487">
        <v>1.7136002377249699</v>
      </c>
      <c r="F25" s="488">
        <v>2.3807086543961402</v>
      </c>
      <c r="G25" s="488">
        <v>2.0426957749598502</v>
      </c>
      <c r="H25" s="488">
        <v>2.3348370563220402</v>
      </c>
      <c r="I25" s="489">
        <v>0.14301751878246899</v>
      </c>
      <c r="J25" s="489">
        <v>0.89185254915598899</v>
      </c>
      <c r="K25" s="30"/>
      <c r="L25" s="277"/>
      <c r="M25" s="277"/>
      <c r="N25" s="277"/>
      <c r="O25" s="277"/>
      <c r="P25" s="277"/>
      <c r="Q25" s="30"/>
      <c r="R25" s="278"/>
      <c r="S25" s="278"/>
      <c r="T25" s="278"/>
      <c r="U25" s="278"/>
      <c r="V25" s="278"/>
      <c r="W25" s="278"/>
    </row>
    <row r="26" spans="1:23" s="15" customFormat="1" ht="15.75" customHeight="1" x14ac:dyDescent="0.35">
      <c r="A26" s="30"/>
      <c r="B26" s="275" t="s">
        <v>575</v>
      </c>
      <c r="C26" s="275" t="s">
        <v>576</v>
      </c>
      <c r="D26" s="486">
        <v>0.16937778131047901</v>
      </c>
      <c r="E26" s="487">
        <v>7.5571543944852798E-2</v>
      </c>
      <c r="F26" s="488">
        <v>2.3541194461922599E-2</v>
      </c>
      <c r="G26" s="488">
        <v>1.28671698147583E-2</v>
      </c>
      <c r="H26" s="488">
        <v>2.0976509286909702E-2</v>
      </c>
      <c r="I26" s="489">
        <v>0.63023489927444298</v>
      </c>
      <c r="J26" s="489">
        <v>-0.87615548435801904</v>
      </c>
      <c r="K26" s="30"/>
      <c r="L26" s="277"/>
      <c r="M26" s="277"/>
      <c r="N26" s="277"/>
      <c r="O26" s="277"/>
      <c r="P26" s="277"/>
      <c r="Q26" s="30"/>
      <c r="R26" s="278"/>
      <c r="S26" s="278"/>
      <c r="T26" s="278"/>
      <c r="U26" s="278"/>
      <c r="V26" s="278"/>
      <c r="W26" s="278"/>
    </row>
    <row r="27" spans="1:23" s="15" customFormat="1" ht="15.75" customHeight="1" x14ac:dyDescent="0.35">
      <c r="A27" s="30"/>
      <c r="B27" s="275" t="s">
        <v>577</v>
      </c>
      <c r="C27" s="275" t="s">
        <v>578</v>
      </c>
      <c r="D27" s="486">
        <v>1.17922361210407</v>
      </c>
      <c r="E27" s="487">
        <v>0.79782608893587104</v>
      </c>
      <c r="F27" s="488">
        <v>0.32157728745558301</v>
      </c>
      <c r="G27" s="488">
        <v>0.30494053773383001</v>
      </c>
      <c r="H27" s="488">
        <v>0.63308458351073105</v>
      </c>
      <c r="I27" s="489">
        <v>1.0760919102967099</v>
      </c>
      <c r="J27" s="489">
        <v>-0.463134407238395</v>
      </c>
      <c r="K27" s="30"/>
      <c r="L27" s="277"/>
      <c r="M27" s="277"/>
      <c r="N27" s="277"/>
      <c r="O27" s="277"/>
      <c r="P27" s="277"/>
      <c r="Q27" s="30"/>
      <c r="R27" s="278"/>
      <c r="S27" s="278"/>
      <c r="T27" s="278"/>
      <c r="U27" s="278"/>
      <c r="V27" s="278"/>
      <c r="W27" s="278"/>
    </row>
    <row r="28" spans="1:23" s="15" customFormat="1" ht="15.75" customHeight="1" x14ac:dyDescent="0.35">
      <c r="A28" s="30"/>
      <c r="B28" s="490" t="s">
        <v>321</v>
      </c>
      <c r="C28" s="490"/>
      <c r="D28" s="491">
        <v>48.177088883011699</v>
      </c>
      <c r="E28" s="492">
        <v>50.054369108690601</v>
      </c>
      <c r="F28" s="493">
        <v>48.201613885997801</v>
      </c>
      <c r="G28" s="493">
        <v>46.9866356905004</v>
      </c>
      <c r="H28" s="493">
        <v>50.612518067268297</v>
      </c>
      <c r="I28" s="494">
        <v>7.7168376145324305E-2</v>
      </c>
      <c r="J28" s="494">
        <v>5.05516053527129E-2</v>
      </c>
      <c r="K28" s="30"/>
      <c r="L28" s="277"/>
      <c r="M28" s="277"/>
      <c r="N28" s="277"/>
      <c r="O28" s="277"/>
      <c r="P28" s="277"/>
      <c r="Q28" s="30"/>
      <c r="R28" s="278"/>
      <c r="S28" s="278"/>
      <c r="T28" s="278"/>
      <c r="U28" s="278"/>
      <c r="V28" s="278"/>
      <c r="W28" s="278"/>
    </row>
    <row r="29" spans="1:23" ht="15.5" x14ac:dyDescent="0.35">
      <c r="A29" s="22"/>
      <c r="B29" s="22"/>
      <c r="C29" s="22"/>
      <c r="D29" s="496"/>
      <c r="E29" s="496"/>
      <c r="F29" s="496"/>
      <c r="G29" s="496"/>
      <c r="H29" s="496"/>
      <c r="I29" s="22"/>
      <c r="J29" s="22"/>
      <c r="K29" s="22"/>
      <c r="L29" s="22"/>
      <c r="M29" s="22"/>
      <c r="N29" s="22"/>
      <c r="O29" s="22"/>
      <c r="P29" s="22"/>
      <c r="Q29" s="22"/>
      <c r="R29" s="22"/>
      <c r="S29" s="22"/>
      <c r="T29" s="22"/>
      <c r="U29" s="22"/>
      <c r="V29" s="22"/>
      <c r="W29" s="22"/>
    </row>
    <row r="30" spans="1:23" ht="15.5" x14ac:dyDescent="0.35">
      <c r="A30" s="22"/>
      <c r="B30" s="22"/>
      <c r="C30" s="22"/>
      <c r="D30" s="22"/>
      <c r="E30" s="22"/>
      <c r="F30" s="22"/>
      <c r="G30" s="22"/>
      <c r="H30" s="22"/>
      <c r="I30" s="22"/>
      <c r="J30" s="194" t="s">
        <v>501</v>
      </c>
      <c r="K30" s="22"/>
      <c r="L30" s="22"/>
      <c r="M30" s="22"/>
      <c r="N30" s="22"/>
      <c r="O30" s="22"/>
      <c r="P30" s="22"/>
      <c r="Q30" s="22"/>
      <c r="R30" s="22"/>
      <c r="S30" s="22"/>
      <c r="T30" s="22"/>
      <c r="U30" s="22"/>
      <c r="V30" s="22"/>
      <c r="W30" s="22"/>
    </row>
    <row r="31" spans="1:23" ht="15.5" x14ac:dyDescent="0.35">
      <c r="A31" s="22"/>
      <c r="B31" s="22"/>
      <c r="C31" s="22"/>
      <c r="D31" s="22"/>
      <c r="E31" s="22"/>
      <c r="F31" s="22"/>
      <c r="G31" s="22"/>
      <c r="H31" s="22"/>
      <c r="I31" s="22"/>
      <c r="J31" s="22"/>
      <c r="K31" s="22"/>
      <c r="L31" s="22"/>
      <c r="M31" s="22"/>
      <c r="N31" s="22"/>
      <c r="O31" s="22"/>
      <c r="P31" s="22"/>
      <c r="Q31" s="22"/>
      <c r="R31" s="22"/>
      <c r="S31" s="22"/>
      <c r="T31" s="22"/>
      <c r="U31" s="22"/>
      <c r="V31" s="22"/>
      <c r="W31" s="22"/>
    </row>
    <row r="32" spans="1:23" ht="15.5" x14ac:dyDescent="0.35">
      <c r="A32" s="22"/>
      <c r="B32" s="18" t="s">
        <v>262</v>
      </c>
      <c r="C32" s="22"/>
      <c r="D32" s="22"/>
      <c r="E32" s="22"/>
      <c r="F32" s="22"/>
      <c r="G32" s="22"/>
      <c r="H32" s="22"/>
      <c r="I32" s="22"/>
      <c r="J32" s="22"/>
      <c r="K32" s="22"/>
      <c r="L32" s="22"/>
      <c r="M32" s="22"/>
      <c r="N32" s="22"/>
      <c r="O32" s="22"/>
      <c r="P32" s="22"/>
      <c r="Q32" s="22"/>
      <c r="R32" s="22"/>
      <c r="S32" s="22"/>
      <c r="T32" s="22"/>
      <c r="U32" s="22"/>
      <c r="V32" s="22"/>
      <c r="W32" s="22"/>
    </row>
    <row r="33" spans="1:23" ht="15.5" x14ac:dyDescent="0.35">
      <c r="A33" s="22"/>
      <c r="B33" s="219" t="s">
        <v>263</v>
      </c>
      <c r="C33" s="22"/>
      <c r="D33" s="22"/>
      <c r="E33" s="22"/>
      <c r="F33" s="22"/>
      <c r="G33" s="22"/>
      <c r="H33" s="22"/>
      <c r="I33" s="22"/>
      <c r="J33" s="22"/>
      <c r="K33" s="22"/>
      <c r="L33" s="22"/>
      <c r="M33" s="22"/>
      <c r="N33" s="22"/>
      <c r="O33" s="22"/>
      <c r="P33" s="22"/>
      <c r="Q33" s="22"/>
      <c r="R33" s="22"/>
      <c r="S33" s="22"/>
      <c r="T33" s="22"/>
      <c r="U33" s="22"/>
      <c r="V33" s="22"/>
      <c r="W33" s="22"/>
    </row>
    <row r="34" spans="1:23" ht="15.5" x14ac:dyDescent="0.35">
      <c r="A34" s="22"/>
      <c r="B34" s="219" t="s">
        <v>330</v>
      </c>
      <c r="C34" s="22"/>
      <c r="D34" s="22"/>
      <c r="E34" s="22"/>
      <c r="F34" s="22"/>
      <c r="G34" s="22"/>
      <c r="H34" s="22"/>
      <c r="I34" s="22"/>
      <c r="J34" s="22"/>
      <c r="K34" s="22"/>
      <c r="L34" s="22"/>
      <c r="M34" s="22"/>
      <c r="N34" s="22"/>
      <c r="O34" s="22"/>
      <c r="P34" s="22"/>
      <c r="Q34" s="22"/>
      <c r="R34" s="22"/>
      <c r="S34" s="22"/>
      <c r="T34" s="22"/>
      <c r="U34" s="22"/>
      <c r="V34" s="22"/>
      <c r="W34" s="22"/>
    </row>
  </sheetData>
  <hyperlinks>
    <hyperlink ref="B8" location="Contents!A1" display="Contents!A1"/>
    <hyperlink ref="D8" location="'Tab 27 - All Bacteria Pop Rate'!A1" display="Tab 27 - All Bacteria Pop Rate"/>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58792D"/>
  </sheetPr>
  <dimension ref="B1:L79"/>
  <sheetViews>
    <sheetView showGridLines="0" zoomScale="80" zoomScaleNormal="80" workbookViewId="0">
      <selection activeCell="B16" sqref="B16:L21"/>
    </sheetView>
  </sheetViews>
  <sheetFormatPr defaultColWidth="10.81640625" defaultRowHeight="14" x14ac:dyDescent="0.3"/>
  <cols>
    <col min="1" max="1" width="1.453125" style="8" customWidth="1"/>
    <col min="2" max="2" width="30.54296875" style="8" customWidth="1"/>
    <col min="3" max="3" width="92.1796875" style="8" customWidth="1"/>
    <col min="4" max="12" width="22.54296875" style="855" customWidth="1"/>
    <col min="13" max="13" width="10.81640625" style="8"/>
    <col min="14" max="14" width="32.1796875" style="8" customWidth="1"/>
    <col min="15" max="15" width="70.7265625" style="8" bestFit="1" customWidth="1"/>
    <col min="16" max="16" width="14.453125" style="8" customWidth="1"/>
    <col min="17" max="17" width="12.26953125" style="8" customWidth="1"/>
    <col min="18" max="16384" width="10.81640625" style="8"/>
  </cols>
  <sheetData>
    <row r="1" spans="2:12" s="15" customFormat="1" ht="5.15" customHeight="1" x14ac:dyDescent="0.35">
      <c r="B1" s="37"/>
      <c r="C1" s="37"/>
      <c r="D1" s="317"/>
      <c r="E1" s="317"/>
      <c r="F1" s="317"/>
      <c r="G1" s="317"/>
      <c r="H1" s="317"/>
      <c r="I1" s="850"/>
      <c r="J1" s="850"/>
      <c r="K1" s="850"/>
      <c r="L1" s="850"/>
    </row>
    <row r="2" spans="2:12" s="15" customFormat="1" ht="15.5" x14ac:dyDescent="0.35">
      <c r="B2" s="37"/>
      <c r="C2" s="37"/>
      <c r="D2" s="317"/>
      <c r="E2" s="317"/>
      <c r="F2" s="317"/>
      <c r="G2" s="317"/>
      <c r="H2" s="317"/>
      <c r="I2" s="850"/>
      <c r="J2" s="850"/>
      <c r="K2" s="850"/>
      <c r="L2" s="850"/>
    </row>
    <row r="3" spans="2:12" s="15" customFormat="1" ht="15.5" x14ac:dyDescent="0.35">
      <c r="B3" s="37"/>
      <c r="C3" s="37"/>
      <c r="D3" s="317"/>
      <c r="E3" s="317"/>
      <c r="F3" s="317"/>
      <c r="G3" s="317"/>
      <c r="H3" s="317"/>
      <c r="I3" s="850"/>
      <c r="J3" s="850"/>
      <c r="K3" s="850"/>
      <c r="L3" s="850"/>
    </row>
    <row r="4" spans="2:12" s="15" customFormat="1" ht="15.75" customHeight="1" x14ac:dyDescent="0.35">
      <c r="B4" s="37"/>
      <c r="C4" s="37"/>
      <c r="D4" s="317"/>
      <c r="E4" s="317"/>
      <c r="F4" s="317"/>
      <c r="G4" s="317"/>
      <c r="H4" s="317"/>
      <c r="I4" s="850"/>
      <c r="J4" s="850"/>
      <c r="K4" s="850"/>
      <c r="L4" s="850"/>
    </row>
    <row r="5" spans="2:12" s="15" customFormat="1" ht="15.75" customHeight="1" x14ac:dyDescent="0.35">
      <c r="B5" s="37"/>
      <c r="C5" s="37"/>
      <c r="D5" s="317"/>
      <c r="E5" s="317"/>
      <c r="F5" s="317"/>
      <c r="G5" s="317"/>
      <c r="H5" s="317"/>
      <c r="I5" s="850"/>
      <c r="J5" s="850"/>
      <c r="K5" s="850"/>
      <c r="L5" s="850"/>
    </row>
    <row r="6" spans="2:12" s="15" customFormat="1" ht="18" x14ac:dyDescent="0.4">
      <c r="B6" s="19"/>
      <c r="C6" s="20"/>
      <c r="D6" s="851"/>
      <c r="E6" s="851"/>
      <c r="F6" s="851"/>
      <c r="G6" s="851"/>
      <c r="H6" s="851"/>
      <c r="I6" s="850"/>
      <c r="J6" s="850"/>
      <c r="K6" s="850"/>
      <c r="L6" s="850"/>
    </row>
    <row r="7" spans="2:12" s="15" customFormat="1" ht="18" x14ac:dyDescent="0.4">
      <c r="B7" s="19"/>
      <c r="C7" s="20"/>
      <c r="D7" s="851"/>
      <c r="E7" s="851"/>
      <c r="F7" s="851"/>
      <c r="G7" s="851"/>
      <c r="H7" s="851"/>
      <c r="I7" s="850"/>
      <c r="J7" s="850"/>
      <c r="K7" s="850"/>
      <c r="L7" s="850"/>
    </row>
    <row r="8" spans="2:12" s="15" customFormat="1" ht="18" x14ac:dyDescent="0.4">
      <c r="B8" s="171" t="s">
        <v>131</v>
      </c>
      <c r="C8" s="20"/>
      <c r="D8" s="954" t="s">
        <v>30</v>
      </c>
      <c r="E8" s="851"/>
      <c r="F8" s="851"/>
      <c r="G8" s="851"/>
      <c r="H8" s="851"/>
      <c r="I8" s="850"/>
      <c r="J8" s="850"/>
      <c r="K8" s="850"/>
      <c r="L8" s="850"/>
    </row>
    <row r="9" spans="2:12" s="15" customFormat="1" ht="18" x14ac:dyDescent="0.4">
      <c r="B9" s="19"/>
      <c r="C9" s="20"/>
      <c r="D9" s="851"/>
      <c r="E9" s="851"/>
      <c r="F9" s="851"/>
      <c r="G9" s="851"/>
      <c r="H9" s="851"/>
      <c r="I9" s="850"/>
      <c r="J9" s="850"/>
      <c r="K9" s="850"/>
      <c r="L9" s="850"/>
    </row>
    <row r="10" spans="2:12" s="15" customFormat="1" ht="18" x14ac:dyDescent="0.4">
      <c r="B10" s="20" t="s">
        <v>579</v>
      </c>
      <c r="C10" s="20"/>
      <c r="D10" s="851"/>
      <c r="E10" s="851"/>
      <c r="F10" s="851"/>
      <c r="G10" s="851"/>
      <c r="H10" s="851"/>
      <c r="I10" s="850"/>
      <c r="J10" s="850"/>
      <c r="K10" s="850"/>
      <c r="L10" s="850"/>
    </row>
    <row r="11" spans="2:12" s="15" customFormat="1" ht="15.5" x14ac:dyDescent="0.35">
      <c r="B11" s="24"/>
      <c r="C11" s="194"/>
      <c r="D11" s="317"/>
      <c r="E11" s="317"/>
      <c r="F11" s="317"/>
      <c r="G11" s="317"/>
      <c r="H11" s="852"/>
      <c r="I11" s="317"/>
      <c r="J11" s="317"/>
      <c r="K11" s="850"/>
      <c r="L11" s="850"/>
    </row>
    <row r="12" spans="2:12" ht="15.5" x14ac:dyDescent="0.35">
      <c r="B12" s="10" t="s">
        <v>580</v>
      </c>
      <c r="C12" s="141"/>
      <c r="D12" s="529"/>
      <c r="E12" s="529"/>
      <c r="F12" s="529"/>
      <c r="G12" s="529"/>
      <c r="H12" s="529"/>
      <c r="I12" s="529"/>
      <c r="J12" s="529"/>
      <c r="K12" s="529"/>
      <c r="L12" s="529"/>
    </row>
    <row r="13" spans="2:12" ht="15.5" x14ac:dyDescent="0.35">
      <c r="B13" s="923" t="s">
        <v>581</v>
      </c>
      <c r="C13" s="141"/>
      <c r="D13" s="529"/>
      <c r="E13" s="529"/>
      <c r="F13" s="529"/>
      <c r="G13" s="529"/>
      <c r="H13" s="529"/>
      <c r="I13" s="529"/>
      <c r="J13" s="529"/>
      <c r="K13" s="529"/>
      <c r="L13" s="529"/>
    </row>
    <row r="14" spans="2:12" ht="15.5" x14ac:dyDescent="0.35">
      <c r="B14" s="141"/>
      <c r="C14" s="141"/>
      <c r="D14" s="529"/>
      <c r="E14" s="529"/>
      <c r="F14" s="529"/>
      <c r="G14" s="529"/>
      <c r="H14" s="529"/>
      <c r="I14" s="529"/>
      <c r="J14" s="529"/>
      <c r="K14" s="529"/>
      <c r="L14" s="529"/>
    </row>
    <row r="15" spans="2:12" ht="15.5" x14ac:dyDescent="0.35">
      <c r="B15" s="141"/>
      <c r="C15" s="141"/>
      <c r="D15" s="529"/>
      <c r="E15" s="529"/>
      <c r="F15" s="529"/>
      <c r="G15" s="497" t="s">
        <v>582</v>
      </c>
      <c r="H15" s="529"/>
      <c r="I15" s="529"/>
      <c r="J15" s="529"/>
      <c r="K15" s="529"/>
      <c r="L15" s="529"/>
    </row>
    <row r="16" spans="2:12" ht="15.5" x14ac:dyDescent="0.35">
      <c r="B16" s="141" t="s">
        <v>275</v>
      </c>
      <c r="C16" s="853" t="s">
        <v>583</v>
      </c>
      <c r="D16" s="853" t="s">
        <v>584</v>
      </c>
      <c r="E16" s="853" t="s">
        <v>585</v>
      </c>
      <c r="F16" s="853" t="s">
        <v>586</v>
      </c>
      <c r="G16" s="853" t="s">
        <v>587</v>
      </c>
      <c r="H16" s="529" t="s">
        <v>588</v>
      </c>
      <c r="I16" s="529" t="s">
        <v>589</v>
      </c>
      <c r="J16" s="853" t="s">
        <v>590</v>
      </c>
      <c r="K16" s="853" t="s">
        <v>591</v>
      </c>
      <c r="L16" s="853" t="s">
        <v>592</v>
      </c>
    </row>
    <row r="17" spans="2:12" ht="15.5" x14ac:dyDescent="0.35">
      <c r="B17" s="143">
        <v>2016</v>
      </c>
      <c r="C17" s="499">
        <v>4799</v>
      </c>
      <c r="D17" s="499">
        <v>820</v>
      </c>
      <c r="E17" s="499">
        <v>229</v>
      </c>
      <c r="F17" s="499">
        <v>275</v>
      </c>
      <c r="G17" s="499">
        <v>86</v>
      </c>
      <c r="H17" s="499">
        <v>88</v>
      </c>
      <c r="I17" s="499">
        <v>1511</v>
      </c>
      <c r="J17" s="499">
        <v>461</v>
      </c>
      <c r="K17" s="499">
        <v>309</v>
      </c>
      <c r="L17" s="499">
        <v>663</v>
      </c>
    </row>
    <row r="18" spans="2:12" ht="15.5" x14ac:dyDescent="0.35">
      <c r="B18" s="143">
        <v>2017</v>
      </c>
      <c r="C18" s="499">
        <v>4763</v>
      </c>
      <c r="D18" s="499">
        <v>819</v>
      </c>
      <c r="E18" s="499">
        <v>205</v>
      </c>
      <c r="F18" s="499">
        <v>270</v>
      </c>
      <c r="G18" s="499">
        <v>89</v>
      </c>
      <c r="H18" s="499">
        <v>76</v>
      </c>
      <c r="I18" s="499">
        <v>1498</v>
      </c>
      <c r="J18" s="499">
        <v>473</v>
      </c>
      <c r="K18" s="499">
        <v>307</v>
      </c>
      <c r="L18" s="499">
        <v>654</v>
      </c>
    </row>
    <row r="19" spans="2:12" ht="15.5" x14ac:dyDescent="0.35">
      <c r="B19" s="143">
        <v>2018</v>
      </c>
      <c r="C19" s="499">
        <v>4738</v>
      </c>
      <c r="D19" s="499">
        <v>782</v>
      </c>
      <c r="E19" s="499">
        <v>217</v>
      </c>
      <c r="F19" s="499">
        <v>292</v>
      </c>
      <c r="G19" s="499">
        <v>72</v>
      </c>
      <c r="H19" s="499">
        <v>70</v>
      </c>
      <c r="I19" s="499">
        <v>1515</v>
      </c>
      <c r="J19" s="499">
        <v>443</v>
      </c>
      <c r="K19" s="499">
        <v>318</v>
      </c>
      <c r="L19" s="499">
        <v>585</v>
      </c>
    </row>
    <row r="20" spans="2:12" ht="15.5" x14ac:dyDescent="0.35">
      <c r="B20" s="143">
        <v>2019</v>
      </c>
      <c r="C20" s="499">
        <v>4767</v>
      </c>
      <c r="D20" s="499">
        <v>777</v>
      </c>
      <c r="E20" s="499">
        <v>215</v>
      </c>
      <c r="F20" s="499">
        <v>289</v>
      </c>
      <c r="G20" s="499">
        <v>79</v>
      </c>
      <c r="H20" s="499">
        <v>46</v>
      </c>
      <c r="I20" s="499">
        <v>1453</v>
      </c>
      <c r="J20" s="499">
        <v>451</v>
      </c>
      <c r="K20" s="499">
        <v>294</v>
      </c>
      <c r="L20" s="499">
        <v>583</v>
      </c>
    </row>
    <row r="21" spans="2:12" ht="15.5" x14ac:dyDescent="0.35">
      <c r="B21" s="143">
        <v>2020</v>
      </c>
      <c r="C21" s="499">
        <v>4206</v>
      </c>
      <c r="D21" s="499">
        <v>729</v>
      </c>
      <c r="E21" s="499">
        <v>204</v>
      </c>
      <c r="F21" s="499">
        <v>256</v>
      </c>
      <c r="G21" s="499">
        <v>67</v>
      </c>
      <c r="H21" s="499">
        <v>39</v>
      </c>
      <c r="I21" s="499">
        <v>1462</v>
      </c>
      <c r="J21" s="499">
        <v>463</v>
      </c>
      <c r="K21" s="499">
        <v>290</v>
      </c>
      <c r="L21" s="499">
        <v>239</v>
      </c>
    </row>
    <row r="22" spans="2:12" ht="15.5" x14ac:dyDescent="0.35">
      <c r="B22" s="141"/>
      <c r="C22" s="529"/>
      <c r="D22" s="529"/>
      <c r="E22" s="529"/>
      <c r="F22" s="529"/>
      <c r="G22" s="529"/>
      <c r="H22" s="529"/>
      <c r="I22" s="529"/>
      <c r="J22" s="529"/>
      <c r="K22" s="529"/>
      <c r="L22" s="529"/>
    </row>
    <row r="23" spans="2:12" ht="15.5" x14ac:dyDescent="0.35">
      <c r="B23" s="10" t="s">
        <v>593</v>
      </c>
      <c r="C23" s="529"/>
      <c r="D23" s="529"/>
      <c r="E23" s="529"/>
      <c r="F23" s="529"/>
      <c r="G23" s="529"/>
      <c r="H23" s="529"/>
      <c r="I23" s="529"/>
      <c r="J23" s="529"/>
      <c r="K23" s="529"/>
      <c r="L23" s="529"/>
    </row>
    <row r="24" spans="2:12" ht="15.5" x14ac:dyDescent="0.35">
      <c r="B24" s="923" t="s">
        <v>594</v>
      </c>
      <c r="C24" s="529"/>
      <c r="D24" s="529"/>
      <c r="E24" s="529"/>
      <c r="F24" s="529"/>
      <c r="G24" s="529"/>
      <c r="H24" s="529"/>
      <c r="I24" s="529"/>
      <c r="J24" s="529"/>
      <c r="K24" s="529"/>
      <c r="L24" s="529"/>
    </row>
    <row r="25" spans="2:12" ht="15.5" x14ac:dyDescent="0.35">
      <c r="B25" s="141"/>
      <c r="C25" s="529"/>
      <c r="D25" s="529"/>
      <c r="E25" s="529"/>
      <c r="F25" s="529"/>
      <c r="G25" s="529"/>
      <c r="H25" s="529"/>
      <c r="I25" s="529"/>
      <c r="J25" s="529"/>
      <c r="K25" s="529"/>
      <c r="L25" s="529"/>
    </row>
    <row r="26" spans="2:12" ht="15.5" x14ac:dyDescent="0.35">
      <c r="B26" s="141"/>
      <c r="C26" s="529"/>
      <c r="D26" s="529"/>
      <c r="E26" s="529"/>
      <c r="F26" s="529"/>
      <c r="G26" s="497" t="s">
        <v>595</v>
      </c>
      <c r="H26" s="529"/>
      <c r="I26" s="529"/>
      <c r="J26" s="529"/>
      <c r="K26" s="529"/>
      <c r="L26" s="529"/>
    </row>
    <row r="27" spans="2:12" ht="15.5" x14ac:dyDescent="0.35">
      <c r="B27" s="141" t="s">
        <v>275</v>
      </c>
      <c r="C27" s="853" t="s">
        <v>583</v>
      </c>
      <c r="D27" s="853" t="s">
        <v>584</v>
      </c>
      <c r="E27" s="853" t="s">
        <v>585</v>
      </c>
      <c r="F27" s="853" t="s">
        <v>586</v>
      </c>
      <c r="G27" s="853" t="s">
        <v>587</v>
      </c>
      <c r="H27" s="529" t="s">
        <v>588</v>
      </c>
      <c r="I27" s="529" t="s">
        <v>589</v>
      </c>
      <c r="J27" s="853" t="s">
        <v>590</v>
      </c>
      <c r="K27" s="853" t="s">
        <v>591</v>
      </c>
      <c r="L27" s="853" t="s">
        <v>592</v>
      </c>
    </row>
    <row r="28" spans="2:12" ht="15.5" x14ac:dyDescent="0.35">
      <c r="B28" s="143">
        <v>2016</v>
      </c>
      <c r="C28" s="500">
        <v>88.8</v>
      </c>
      <c r="D28" s="500">
        <v>15.2</v>
      </c>
      <c r="E28" s="500">
        <v>4.2</v>
      </c>
      <c r="F28" s="500">
        <v>5.0999999999999996</v>
      </c>
      <c r="G28" s="500">
        <v>1.6</v>
      </c>
      <c r="H28" s="500">
        <v>1.6</v>
      </c>
      <c r="I28" s="500">
        <v>28</v>
      </c>
      <c r="J28" s="500">
        <v>8.5</v>
      </c>
      <c r="K28" s="500">
        <v>5.7</v>
      </c>
      <c r="L28" s="500">
        <v>12.3</v>
      </c>
    </row>
    <row r="29" spans="2:12" ht="15.5" x14ac:dyDescent="0.35">
      <c r="B29" s="143">
        <v>2017</v>
      </c>
      <c r="C29" s="500">
        <v>87.8</v>
      </c>
      <c r="D29" s="500">
        <v>15.1</v>
      </c>
      <c r="E29" s="500">
        <v>3.8</v>
      </c>
      <c r="F29" s="500">
        <v>5</v>
      </c>
      <c r="G29" s="500">
        <v>1.6</v>
      </c>
      <c r="H29" s="500">
        <v>1.4</v>
      </c>
      <c r="I29" s="500">
        <v>27.6</v>
      </c>
      <c r="J29" s="500">
        <v>8.6999999999999993</v>
      </c>
      <c r="K29" s="500">
        <v>5.7</v>
      </c>
      <c r="L29" s="500">
        <v>12.1</v>
      </c>
    </row>
    <row r="30" spans="2:12" ht="15.5" x14ac:dyDescent="0.35">
      <c r="B30" s="143">
        <v>2018</v>
      </c>
      <c r="C30" s="500">
        <v>87.1</v>
      </c>
      <c r="D30" s="500">
        <v>14.4</v>
      </c>
      <c r="E30" s="500">
        <v>4</v>
      </c>
      <c r="F30" s="500">
        <v>5.4</v>
      </c>
      <c r="G30" s="500">
        <v>1.3</v>
      </c>
      <c r="H30" s="500">
        <v>1.3</v>
      </c>
      <c r="I30" s="500">
        <v>27.9</v>
      </c>
      <c r="J30" s="500">
        <v>8.1</v>
      </c>
      <c r="K30" s="500">
        <v>5.8</v>
      </c>
      <c r="L30" s="500">
        <v>10.8</v>
      </c>
    </row>
    <row r="31" spans="2:12" ht="15.5" x14ac:dyDescent="0.35">
      <c r="B31" s="143">
        <v>2019</v>
      </c>
      <c r="C31" s="500">
        <v>87.3</v>
      </c>
      <c r="D31" s="500">
        <v>14.2</v>
      </c>
      <c r="E31" s="500">
        <v>3.9</v>
      </c>
      <c r="F31" s="500">
        <v>5.3</v>
      </c>
      <c r="G31" s="500">
        <v>1.4</v>
      </c>
      <c r="H31" s="500">
        <v>0.8</v>
      </c>
      <c r="I31" s="500">
        <v>26.6</v>
      </c>
      <c r="J31" s="500">
        <v>8.3000000000000007</v>
      </c>
      <c r="K31" s="500">
        <v>5.4</v>
      </c>
      <c r="L31" s="500">
        <v>10.7</v>
      </c>
    </row>
    <row r="32" spans="2:12" ht="15.5" x14ac:dyDescent="0.35">
      <c r="B32" s="143">
        <v>2020</v>
      </c>
      <c r="C32" s="500">
        <v>76.900000000000006</v>
      </c>
      <c r="D32" s="500">
        <v>13.3</v>
      </c>
      <c r="E32" s="500">
        <v>3.7</v>
      </c>
      <c r="F32" s="500">
        <v>4.7</v>
      </c>
      <c r="G32" s="500">
        <v>1.2</v>
      </c>
      <c r="H32" s="500">
        <v>0.7</v>
      </c>
      <c r="I32" s="500">
        <v>26.7</v>
      </c>
      <c r="J32" s="500">
        <v>8.5</v>
      </c>
      <c r="K32" s="500">
        <v>5.3</v>
      </c>
      <c r="L32" s="500">
        <v>4.4000000000000004</v>
      </c>
    </row>
    <row r="33" spans="2:12" ht="15.5" x14ac:dyDescent="0.35">
      <c r="B33" s="141"/>
      <c r="C33" s="141"/>
      <c r="D33" s="529"/>
      <c r="E33" s="529"/>
      <c r="F33" s="529"/>
      <c r="G33" s="529"/>
      <c r="H33" s="529"/>
      <c r="I33" s="529"/>
      <c r="J33" s="529"/>
      <c r="K33" s="529"/>
      <c r="L33" s="529"/>
    </row>
    <row r="34" spans="2:12" ht="15.5" x14ac:dyDescent="0.35">
      <c r="B34" s="10" t="s">
        <v>596</v>
      </c>
      <c r="C34" s="141"/>
      <c r="D34" s="529"/>
      <c r="E34" s="529"/>
      <c r="F34" s="529"/>
      <c r="G34" s="529"/>
      <c r="H34" s="529"/>
      <c r="I34" s="529"/>
      <c r="J34" s="529"/>
      <c r="K34" s="529"/>
      <c r="L34" s="529"/>
    </row>
    <row r="35" spans="2:12" ht="15.5" x14ac:dyDescent="0.35">
      <c r="B35" s="923" t="s">
        <v>597</v>
      </c>
      <c r="C35" s="141"/>
      <c r="D35" s="529"/>
      <c r="E35" s="529"/>
      <c r="F35" s="529"/>
      <c r="G35" s="529"/>
      <c r="H35" s="529"/>
      <c r="I35" s="529"/>
      <c r="J35" s="529"/>
      <c r="K35" s="529"/>
      <c r="L35" s="529"/>
    </row>
    <row r="36" spans="2:12" ht="15.5" x14ac:dyDescent="0.35">
      <c r="B36" s="141"/>
      <c r="C36" s="141"/>
      <c r="D36" s="529"/>
      <c r="E36" s="529"/>
      <c r="F36" s="529"/>
      <c r="G36" s="529"/>
      <c r="H36" s="529"/>
      <c r="I36" s="529"/>
      <c r="J36" s="529"/>
      <c r="K36" s="529"/>
      <c r="L36" s="529"/>
    </row>
    <row r="37" spans="2:12" ht="47" thickBot="1" x14ac:dyDescent="0.4">
      <c r="B37" s="501" t="s">
        <v>598</v>
      </c>
      <c r="C37" s="502" t="s">
        <v>599</v>
      </c>
      <c r="D37" s="503" t="s">
        <v>600</v>
      </c>
      <c r="E37" s="501" t="s">
        <v>601</v>
      </c>
      <c r="F37" s="529"/>
      <c r="G37" s="529"/>
      <c r="H37" s="529"/>
      <c r="I37" s="529"/>
      <c r="J37" s="529"/>
      <c r="K37" s="529"/>
      <c r="L37" s="529"/>
    </row>
    <row r="38" spans="2:12" ht="15.5" x14ac:dyDescent="0.35">
      <c r="B38" s="504" t="s">
        <v>602</v>
      </c>
      <c r="C38" s="141"/>
      <c r="D38" s="505">
        <v>0.16494086861251703</v>
      </c>
      <c r="E38" s="883">
        <v>1312.104609812573</v>
      </c>
      <c r="F38" s="529"/>
      <c r="G38" s="529"/>
      <c r="H38" s="529"/>
      <c r="I38" s="529"/>
      <c r="J38" s="529"/>
      <c r="K38" s="529"/>
      <c r="L38" s="529"/>
    </row>
    <row r="39" spans="2:12" ht="15.5" x14ac:dyDescent="0.35">
      <c r="B39" s="506"/>
      <c r="C39" s="506"/>
      <c r="D39" s="854"/>
      <c r="E39" s="884"/>
      <c r="F39" s="529"/>
      <c r="G39" s="529"/>
      <c r="H39" s="529"/>
      <c r="I39" s="529"/>
      <c r="J39" s="529"/>
      <c r="K39" s="529"/>
      <c r="L39" s="529"/>
    </row>
    <row r="40" spans="2:12" ht="15.5" x14ac:dyDescent="0.35">
      <c r="B40" s="141"/>
      <c r="C40" s="507" t="s">
        <v>603</v>
      </c>
      <c r="D40" s="508">
        <v>2.4820054604120131E-4</v>
      </c>
      <c r="E40" s="885">
        <v>1.0439314966492927</v>
      </c>
      <c r="F40" s="529"/>
      <c r="G40" s="529"/>
      <c r="H40" s="529"/>
      <c r="I40" s="529"/>
      <c r="J40" s="529"/>
      <c r="K40" s="529"/>
      <c r="L40" s="529"/>
    </row>
    <row r="41" spans="2:12" ht="15.5" x14ac:dyDescent="0.35">
      <c r="B41" s="509"/>
      <c r="C41" s="507" t="s">
        <v>604</v>
      </c>
      <c r="D41" s="508">
        <v>8.3063108006984285E-2</v>
      </c>
      <c r="E41" s="885">
        <v>349.36343227737592</v>
      </c>
      <c r="F41" s="529"/>
      <c r="G41" s="529"/>
      <c r="H41" s="529"/>
      <c r="I41" s="529"/>
      <c r="J41" s="529"/>
      <c r="K41" s="529"/>
      <c r="L41" s="529"/>
    </row>
    <row r="42" spans="2:12" ht="15.5" x14ac:dyDescent="0.35">
      <c r="B42" s="509" t="s">
        <v>605</v>
      </c>
      <c r="C42" s="507" t="s">
        <v>606</v>
      </c>
      <c r="D42" s="508">
        <v>6.1611374407582936E-2</v>
      </c>
      <c r="E42" s="885">
        <v>259.13744075829385</v>
      </c>
      <c r="F42" s="529"/>
      <c r="G42" s="529"/>
      <c r="H42" s="529"/>
      <c r="I42" s="529"/>
      <c r="J42" s="529"/>
      <c r="K42" s="529"/>
      <c r="L42" s="529"/>
    </row>
    <row r="43" spans="2:12" ht="15.5" x14ac:dyDescent="0.35">
      <c r="B43" s="509"/>
      <c r="C43" s="507" t="s">
        <v>607</v>
      </c>
      <c r="D43" s="508">
        <v>8.7303566974307814E-2</v>
      </c>
      <c r="E43" s="885">
        <v>367.19880269393866</v>
      </c>
      <c r="F43" s="529"/>
      <c r="G43" s="529"/>
      <c r="H43" s="529"/>
      <c r="I43" s="529"/>
      <c r="J43" s="529"/>
      <c r="K43" s="529"/>
      <c r="L43" s="529"/>
    </row>
    <row r="44" spans="2:12" ht="15.5" x14ac:dyDescent="0.35">
      <c r="B44" s="509"/>
      <c r="C44" s="510" t="s">
        <v>608</v>
      </c>
      <c r="D44" s="511">
        <v>0.23222624993491625</v>
      </c>
      <c r="E44" s="886">
        <v>976.74360722625772</v>
      </c>
      <c r="F44" s="529"/>
      <c r="G44" s="529"/>
      <c r="H44" s="529"/>
      <c r="I44" s="529"/>
      <c r="J44" s="529"/>
      <c r="K44" s="529"/>
      <c r="L44" s="529"/>
    </row>
    <row r="45" spans="2:12" ht="15.5" x14ac:dyDescent="0.35">
      <c r="B45" s="512"/>
      <c r="C45" s="513" t="s">
        <v>603</v>
      </c>
      <c r="D45" s="508">
        <v>1.4265335235378032E-3</v>
      </c>
      <c r="E45" s="885">
        <v>1.0399429386590586</v>
      </c>
      <c r="F45" s="529"/>
      <c r="G45" s="529"/>
      <c r="H45" s="529"/>
      <c r="I45" s="529"/>
      <c r="J45" s="529"/>
      <c r="K45" s="529"/>
      <c r="L45" s="529"/>
    </row>
    <row r="46" spans="2:12" ht="15.5" x14ac:dyDescent="0.35">
      <c r="B46" s="514"/>
      <c r="C46" s="515" t="s">
        <v>604</v>
      </c>
      <c r="D46" s="508">
        <v>0.10601719197707736</v>
      </c>
      <c r="E46" s="885">
        <v>77.286532951289402</v>
      </c>
      <c r="F46" s="529"/>
      <c r="G46" s="529"/>
      <c r="H46" s="529"/>
      <c r="I46" s="529"/>
      <c r="J46" s="529"/>
      <c r="K46" s="529"/>
      <c r="L46" s="529"/>
    </row>
    <row r="47" spans="2:12" ht="15.5" x14ac:dyDescent="0.35">
      <c r="B47" s="514" t="s">
        <v>609</v>
      </c>
      <c r="C47" s="515" t="s">
        <v>610</v>
      </c>
      <c r="D47" s="508">
        <v>1.2893982808022923E-2</v>
      </c>
      <c r="E47" s="885">
        <v>9.399713467048711</v>
      </c>
      <c r="F47" s="529"/>
      <c r="G47" s="529"/>
      <c r="H47" s="529"/>
      <c r="I47" s="529"/>
      <c r="J47" s="529"/>
      <c r="K47" s="529"/>
      <c r="L47" s="529"/>
    </row>
    <row r="48" spans="2:12" ht="15.5" x14ac:dyDescent="0.35">
      <c r="B48" s="514"/>
      <c r="C48" s="515" t="s">
        <v>611</v>
      </c>
      <c r="D48" s="508">
        <v>4.4412607449856735E-2</v>
      </c>
      <c r="E48" s="885">
        <v>32.376790830945559</v>
      </c>
      <c r="F48" s="529"/>
      <c r="G48" s="529"/>
      <c r="H48" s="529"/>
      <c r="I48" s="529"/>
      <c r="J48" s="529"/>
      <c r="K48" s="529"/>
      <c r="L48" s="529"/>
    </row>
    <row r="49" spans="2:12" ht="15.5" x14ac:dyDescent="0.35">
      <c r="B49" s="514"/>
      <c r="C49" s="516" t="s">
        <v>612</v>
      </c>
      <c r="D49" s="511">
        <v>0.16475031575849483</v>
      </c>
      <c r="E49" s="886">
        <v>120.10298018794273</v>
      </c>
      <c r="F49" s="529"/>
      <c r="G49" s="529"/>
      <c r="H49" s="529"/>
      <c r="I49" s="529"/>
      <c r="J49" s="529"/>
      <c r="K49" s="529"/>
      <c r="L49" s="529"/>
    </row>
    <row r="50" spans="2:12" ht="15.5" x14ac:dyDescent="0.35">
      <c r="B50" s="512"/>
      <c r="C50" s="517" t="s">
        <v>603</v>
      </c>
      <c r="D50" s="508">
        <v>0</v>
      </c>
      <c r="E50" s="885">
        <v>0</v>
      </c>
      <c r="F50" s="529"/>
      <c r="G50" s="529"/>
      <c r="H50" s="529"/>
      <c r="I50" s="529"/>
      <c r="J50" s="529"/>
      <c r="K50" s="529"/>
      <c r="L50" s="529"/>
    </row>
    <row r="51" spans="2:12" ht="15.5" x14ac:dyDescent="0.35">
      <c r="B51" s="514"/>
      <c r="C51" s="507" t="s">
        <v>604</v>
      </c>
      <c r="D51" s="508">
        <v>2.0942408376963352E-2</v>
      </c>
      <c r="E51" s="885">
        <v>4.2722513089005236</v>
      </c>
      <c r="F51" s="529"/>
      <c r="G51" s="529"/>
      <c r="H51" s="529"/>
      <c r="I51" s="529"/>
      <c r="J51" s="529"/>
      <c r="K51" s="529"/>
      <c r="L51" s="529"/>
    </row>
    <row r="52" spans="2:12" ht="15.5" x14ac:dyDescent="0.35">
      <c r="B52" s="514" t="s">
        <v>613</v>
      </c>
      <c r="C52" s="507" t="s">
        <v>606</v>
      </c>
      <c r="D52" s="508">
        <v>5.235602094240838E-3</v>
      </c>
      <c r="E52" s="885">
        <v>1.0680628272251309</v>
      </c>
      <c r="F52" s="529"/>
      <c r="G52" s="529"/>
      <c r="H52" s="529"/>
      <c r="I52" s="529"/>
      <c r="J52" s="529"/>
      <c r="K52" s="529"/>
      <c r="L52" s="529"/>
    </row>
    <row r="53" spans="2:12" ht="15.5" x14ac:dyDescent="0.35">
      <c r="B53" s="514"/>
      <c r="C53" s="507" t="s">
        <v>607</v>
      </c>
      <c r="D53" s="508">
        <v>2.0942408376963352E-2</v>
      </c>
      <c r="E53" s="885">
        <v>4.2722513089005236</v>
      </c>
      <c r="F53" s="529"/>
      <c r="G53" s="529"/>
      <c r="H53" s="529"/>
      <c r="I53" s="529"/>
      <c r="J53" s="529"/>
      <c r="K53" s="529"/>
      <c r="L53" s="529"/>
    </row>
    <row r="54" spans="2:12" ht="15.5" x14ac:dyDescent="0.35">
      <c r="B54" s="514"/>
      <c r="C54" s="510" t="s">
        <v>614</v>
      </c>
      <c r="D54" s="511">
        <v>4.712041884816754E-2</v>
      </c>
      <c r="E54" s="886">
        <v>9.6125654450261777</v>
      </c>
      <c r="F54" s="529"/>
      <c r="G54" s="529"/>
      <c r="H54" s="529"/>
      <c r="I54" s="529"/>
      <c r="J54" s="529"/>
      <c r="K54" s="529"/>
      <c r="L54" s="529"/>
    </row>
    <row r="55" spans="2:12" ht="15.5" x14ac:dyDescent="0.35">
      <c r="B55" s="512"/>
      <c r="C55" s="513" t="s">
        <v>603</v>
      </c>
      <c r="D55" s="508">
        <v>1.5873015873015872E-2</v>
      </c>
      <c r="E55" s="885">
        <v>1.0634920634920635</v>
      </c>
      <c r="F55" s="529"/>
      <c r="G55" s="529"/>
      <c r="H55" s="529"/>
      <c r="I55" s="529"/>
      <c r="J55" s="529"/>
      <c r="K55" s="529"/>
      <c r="L55" s="529"/>
    </row>
    <row r="56" spans="2:12" ht="15.5" x14ac:dyDescent="0.35">
      <c r="B56" s="518" t="s">
        <v>615</v>
      </c>
      <c r="C56" s="515" t="s">
        <v>616</v>
      </c>
      <c r="D56" s="508">
        <v>0</v>
      </c>
      <c r="E56" s="885">
        <v>0</v>
      </c>
      <c r="F56" s="529"/>
      <c r="G56" s="529"/>
      <c r="H56" s="529"/>
      <c r="I56" s="529"/>
      <c r="J56" s="529"/>
      <c r="K56" s="529"/>
      <c r="L56" s="529"/>
    </row>
    <row r="57" spans="2:12" ht="15.5" x14ac:dyDescent="0.35">
      <c r="B57" s="518"/>
      <c r="C57" s="516" t="s">
        <v>617</v>
      </c>
      <c r="D57" s="511">
        <v>1.5873015873015872E-2</v>
      </c>
      <c r="E57" s="886">
        <v>1.0634920634920635</v>
      </c>
      <c r="F57" s="529"/>
      <c r="G57" s="529"/>
      <c r="H57" s="529"/>
      <c r="I57" s="529"/>
      <c r="J57" s="529"/>
      <c r="K57" s="529"/>
      <c r="L57" s="529"/>
    </row>
    <row r="58" spans="2:12" ht="15.5" x14ac:dyDescent="0.35">
      <c r="B58" s="512"/>
      <c r="C58" s="513" t="s">
        <v>603</v>
      </c>
      <c r="D58" s="508">
        <v>8.5020242914979755E-2</v>
      </c>
      <c r="E58" s="885">
        <v>21.765182186234817</v>
      </c>
      <c r="F58" s="529"/>
      <c r="G58" s="529"/>
      <c r="H58" s="529"/>
      <c r="I58" s="529"/>
      <c r="J58" s="529"/>
      <c r="K58" s="529"/>
      <c r="L58" s="529"/>
    </row>
    <row r="59" spans="2:12" ht="15.5" x14ac:dyDescent="0.35">
      <c r="B59" s="514" t="s">
        <v>618</v>
      </c>
      <c r="C59" s="515" t="s">
        <v>619</v>
      </c>
      <c r="D59" s="508">
        <v>1.4705882352941176E-2</v>
      </c>
      <c r="E59" s="885">
        <v>3.7647058823529411</v>
      </c>
      <c r="F59" s="529"/>
      <c r="G59" s="529"/>
      <c r="H59" s="529"/>
      <c r="I59" s="529"/>
      <c r="J59" s="529"/>
      <c r="K59" s="529"/>
      <c r="L59" s="529"/>
    </row>
    <row r="60" spans="2:12" ht="15.5" x14ac:dyDescent="0.35">
      <c r="B60" s="519"/>
      <c r="C60" s="516" t="s">
        <v>620</v>
      </c>
      <c r="D60" s="508">
        <v>9.9726125267920934E-2</v>
      </c>
      <c r="E60" s="885">
        <v>25.529888068587759</v>
      </c>
      <c r="F60" s="529"/>
      <c r="G60" s="529"/>
      <c r="H60" s="529"/>
      <c r="I60" s="529"/>
      <c r="J60" s="529"/>
      <c r="K60" s="529"/>
      <c r="L60" s="529"/>
    </row>
    <row r="61" spans="2:12" ht="15.5" x14ac:dyDescent="0.35">
      <c r="B61" s="504" t="s">
        <v>621</v>
      </c>
      <c r="C61" s="520"/>
      <c r="D61" s="521">
        <v>0.20744279256523368</v>
      </c>
      <c r="E61" s="887">
        <v>1133.0525329913064</v>
      </c>
      <c r="F61" s="529"/>
      <c r="G61" s="529"/>
      <c r="H61" s="529"/>
      <c r="I61" s="529"/>
      <c r="J61" s="529"/>
      <c r="K61" s="529"/>
      <c r="L61" s="529"/>
    </row>
    <row r="62" spans="2:12" ht="15.5" x14ac:dyDescent="0.35">
      <c r="B62" s="522"/>
      <c r="C62" s="523"/>
      <c r="D62" s="524"/>
      <c r="E62" s="885"/>
      <c r="F62" s="529"/>
      <c r="G62" s="529"/>
      <c r="H62" s="529"/>
      <c r="I62" s="529"/>
      <c r="J62" s="529"/>
      <c r="K62" s="529"/>
      <c r="L62" s="529"/>
    </row>
    <row r="63" spans="2:12" ht="15.5" x14ac:dyDescent="0.35">
      <c r="B63" s="525" t="s">
        <v>622</v>
      </c>
      <c r="C63" s="507" t="s">
        <v>623</v>
      </c>
      <c r="D63" s="526">
        <v>0.45614035087719296</v>
      </c>
      <c r="E63" s="885">
        <v>132.28070175438594</v>
      </c>
      <c r="F63" s="529"/>
      <c r="G63" s="529"/>
      <c r="H63" s="529"/>
      <c r="I63" s="529"/>
      <c r="J63" s="529"/>
      <c r="K63" s="529"/>
      <c r="L63" s="529"/>
    </row>
    <row r="64" spans="2:12" ht="15.5" x14ac:dyDescent="0.35">
      <c r="B64" s="519"/>
      <c r="C64" s="510" t="s">
        <v>624</v>
      </c>
      <c r="D64" s="511">
        <v>0.4561403508771929</v>
      </c>
      <c r="E64" s="886">
        <v>132.28070175438594</v>
      </c>
      <c r="F64" s="529"/>
      <c r="G64" s="529"/>
      <c r="H64" s="529"/>
      <c r="I64" s="529"/>
      <c r="J64" s="529"/>
      <c r="K64" s="529"/>
      <c r="L64" s="529"/>
    </row>
    <row r="65" spans="2:12" ht="15.5" x14ac:dyDescent="0.35">
      <c r="B65" s="527" t="s">
        <v>625</v>
      </c>
      <c r="C65" s="517" t="s">
        <v>623</v>
      </c>
      <c r="D65" s="528">
        <v>4.4943820224719105E-3</v>
      </c>
      <c r="E65" s="888">
        <v>2.0808988764044947</v>
      </c>
      <c r="F65" s="529"/>
      <c r="G65" s="529"/>
      <c r="H65" s="529"/>
      <c r="I65" s="529"/>
      <c r="J65" s="529"/>
      <c r="K65" s="529"/>
      <c r="L65" s="529"/>
    </row>
    <row r="66" spans="2:12" ht="15.5" x14ac:dyDescent="0.35">
      <c r="B66" s="519"/>
      <c r="C66" s="510" t="s">
        <v>626</v>
      </c>
      <c r="D66" s="511">
        <v>4.4943820224719105E-3</v>
      </c>
      <c r="E66" s="886">
        <v>2.0808988764044947</v>
      </c>
      <c r="F66" s="529"/>
      <c r="G66" s="529"/>
      <c r="H66" s="529"/>
      <c r="I66" s="529"/>
      <c r="J66" s="529"/>
      <c r="K66" s="529"/>
      <c r="L66" s="529"/>
    </row>
    <row r="67" spans="2:12" ht="15.5" x14ac:dyDescent="0.35">
      <c r="B67" s="527" t="s">
        <v>627</v>
      </c>
      <c r="C67" s="517" t="s">
        <v>628</v>
      </c>
      <c r="D67" s="528">
        <v>2.5982678214523651E-2</v>
      </c>
      <c r="E67" s="888">
        <v>39</v>
      </c>
      <c r="F67" s="529"/>
      <c r="G67" s="529"/>
      <c r="H67" s="529"/>
      <c r="I67" s="529"/>
      <c r="J67" s="529"/>
      <c r="K67" s="529"/>
      <c r="L67" s="529"/>
    </row>
    <row r="68" spans="2:12" ht="15.5" x14ac:dyDescent="0.35">
      <c r="B68" s="514"/>
      <c r="C68" s="510" t="s">
        <v>629</v>
      </c>
      <c r="D68" s="511">
        <v>2.5982678214523651E-2</v>
      </c>
      <c r="E68" s="886">
        <v>39</v>
      </c>
      <c r="F68" s="529"/>
      <c r="G68" s="529"/>
      <c r="H68" s="529"/>
      <c r="I68" s="529"/>
      <c r="J68" s="529"/>
      <c r="K68" s="529"/>
      <c r="L68" s="529"/>
    </row>
    <row r="69" spans="2:12" ht="15.5" x14ac:dyDescent="0.35">
      <c r="B69" s="512"/>
      <c r="C69" s="513" t="s">
        <v>630</v>
      </c>
      <c r="D69" s="508">
        <v>5.9523809523809521E-3</v>
      </c>
      <c r="E69" s="885">
        <v>1.4226190476190474</v>
      </c>
      <c r="F69" s="529"/>
      <c r="G69" s="529"/>
      <c r="H69" s="529"/>
      <c r="I69" s="529"/>
      <c r="J69" s="529"/>
      <c r="K69" s="529"/>
      <c r="L69" s="529"/>
    </row>
    <row r="70" spans="2:12" ht="15.5" x14ac:dyDescent="0.35">
      <c r="B70" s="514" t="s">
        <v>631</v>
      </c>
      <c r="C70" s="515" t="s">
        <v>632</v>
      </c>
      <c r="D70" s="508">
        <v>1.7857142857142856E-2</v>
      </c>
      <c r="E70" s="885">
        <v>4.2678571428571423</v>
      </c>
      <c r="F70" s="529"/>
      <c r="G70" s="529"/>
      <c r="H70" s="529"/>
      <c r="I70" s="529"/>
      <c r="J70" s="529"/>
      <c r="K70" s="529"/>
      <c r="L70" s="529"/>
    </row>
    <row r="71" spans="2:12" ht="15.5" x14ac:dyDescent="0.35">
      <c r="B71" s="519"/>
      <c r="C71" s="516" t="s">
        <v>633</v>
      </c>
      <c r="D71" s="511">
        <v>2.3809523809523808E-2</v>
      </c>
      <c r="E71" s="886">
        <v>5.6904761904761898</v>
      </c>
      <c r="F71" s="529"/>
      <c r="G71" s="529"/>
      <c r="H71" s="529"/>
      <c r="I71" s="529"/>
      <c r="J71" s="529"/>
      <c r="K71" s="529"/>
      <c r="L71" s="529"/>
    </row>
    <row r="72" spans="2:12" ht="15.5" x14ac:dyDescent="0.35">
      <c r="B72" s="504" t="s">
        <v>634</v>
      </c>
      <c r="C72" s="504"/>
      <c r="D72" s="521">
        <v>6.3336426183681155E-2</v>
      </c>
      <c r="E72" s="887">
        <v>179.05207682126661</v>
      </c>
      <c r="F72" s="529"/>
      <c r="G72" s="529"/>
      <c r="H72" s="529"/>
      <c r="I72" s="529"/>
      <c r="J72" s="529"/>
      <c r="K72" s="529"/>
      <c r="L72" s="529"/>
    </row>
    <row r="73" spans="2:12" ht="15.5" x14ac:dyDescent="0.35">
      <c r="B73" s="141"/>
      <c r="C73" s="141"/>
      <c r="D73" s="529"/>
      <c r="E73" s="529"/>
      <c r="F73" s="529"/>
      <c r="G73" s="529"/>
      <c r="H73" s="529"/>
      <c r="I73" s="529"/>
      <c r="J73" s="529"/>
      <c r="K73" s="529"/>
      <c r="L73" s="529"/>
    </row>
    <row r="74" spans="2:12" ht="15.5" x14ac:dyDescent="0.35">
      <c r="B74" s="141"/>
      <c r="C74" s="141"/>
      <c r="D74" s="529"/>
      <c r="E74" s="529"/>
      <c r="F74" s="529"/>
      <c r="G74" s="529"/>
      <c r="H74" s="529"/>
      <c r="I74" s="529"/>
      <c r="J74" s="529"/>
      <c r="K74" s="529"/>
      <c r="L74" s="529"/>
    </row>
    <row r="75" spans="2:12" ht="15.5" x14ac:dyDescent="0.35">
      <c r="B75" s="141" t="s">
        <v>635</v>
      </c>
      <c r="C75" s="141"/>
      <c r="D75" s="529"/>
      <c r="E75" s="529"/>
      <c r="F75" s="529"/>
      <c r="G75" s="529"/>
      <c r="H75" s="529"/>
      <c r="I75" s="529"/>
      <c r="J75" s="529"/>
      <c r="K75" s="529"/>
      <c r="L75" s="529"/>
    </row>
    <row r="76" spans="2:12" ht="15.5" x14ac:dyDescent="0.35">
      <c r="B76" s="141" t="s">
        <v>636</v>
      </c>
      <c r="C76" s="141"/>
      <c r="D76" s="529"/>
      <c r="E76" s="529"/>
      <c r="F76" s="529"/>
      <c r="G76" s="529"/>
      <c r="H76" s="529"/>
      <c r="I76" s="529"/>
      <c r="J76" s="529"/>
      <c r="K76" s="529"/>
      <c r="L76" s="529"/>
    </row>
    <row r="77" spans="2:12" ht="15.5" x14ac:dyDescent="0.35">
      <c r="B77" s="141" t="s">
        <v>637</v>
      </c>
      <c r="C77" s="141"/>
      <c r="D77" s="529"/>
      <c r="E77" s="529"/>
      <c r="F77" s="529"/>
      <c r="G77" s="529"/>
      <c r="H77" s="529"/>
      <c r="I77" s="529"/>
      <c r="J77" s="529"/>
      <c r="K77" s="529"/>
      <c r="L77" s="529"/>
    </row>
    <row r="78" spans="2:12" ht="15.5" x14ac:dyDescent="0.35">
      <c r="B78" s="141" t="s">
        <v>638</v>
      </c>
      <c r="C78" s="141"/>
      <c r="D78" s="529"/>
      <c r="E78" s="529"/>
      <c r="F78" s="529"/>
      <c r="G78" s="529"/>
      <c r="H78" s="529"/>
      <c r="I78" s="529"/>
      <c r="J78" s="529"/>
      <c r="K78" s="529"/>
      <c r="L78" s="529"/>
    </row>
    <row r="79" spans="2:12" ht="15.5" x14ac:dyDescent="0.35">
      <c r="B79" s="141" t="s">
        <v>639</v>
      </c>
      <c r="C79" s="141"/>
      <c r="D79" s="529"/>
      <c r="E79" s="529"/>
      <c r="F79" s="529"/>
      <c r="G79" s="529"/>
      <c r="H79" s="529"/>
      <c r="I79" s="529"/>
      <c r="J79" s="529"/>
      <c r="K79" s="529"/>
      <c r="L79" s="529"/>
    </row>
  </sheetData>
  <hyperlinks>
    <hyperlink ref="B8" location="Contents!A1" display="Contents!A1"/>
    <hyperlink ref="D8" location="'Tab 28 - Exceptional Phenotypes'!A1" display="Tab 28 - Exceptional Phenotypes"/>
  </hyperlinks>
  <pageMargins left="0.7" right="0.7" top="0.75" bottom="0.75" header="0.3" footer="0.3"/>
  <pageSetup paperSize="9" orientation="portrait" horizontalDpi="300" verticalDpi="300" r:id="rId1"/>
  <drawing r:id="rId2"/>
  <tableParts count="2">
    <tablePart r:id="rId3"/>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58792D"/>
  </sheetPr>
  <dimension ref="B1:J75"/>
  <sheetViews>
    <sheetView showGridLines="0" topLeftCell="A10" zoomScale="80" zoomScaleNormal="80" workbookViewId="0">
      <selection activeCell="B15" sqref="B15:C75"/>
    </sheetView>
  </sheetViews>
  <sheetFormatPr defaultColWidth="10.81640625" defaultRowHeight="14" x14ac:dyDescent="0.3"/>
  <cols>
    <col min="1" max="1" width="1.453125" style="8" customWidth="1"/>
    <col min="2" max="2" width="72.26953125" style="8" bestFit="1" customWidth="1"/>
    <col min="3" max="3" width="20.81640625" style="8" bestFit="1" customWidth="1"/>
    <col min="4" max="16384" width="10.81640625" style="8"/>
  </cols>
  <sheetData>
    <row r="1" spans="2:10" s="15" customFormat="1" ht="5.15" customHeight="1" x14ac:dyDescent="0.35">
      <c r="B1" s="37"/>
      <c r="C1" s="37"/>
      <c r="D1" s="22"/>
      <c r="E1" s="22"/>
      <c r="F1" s="22"/>
      <c r="G1" s="22"/>
      <c r="H1" s="22"/>
      <c r="I1" s="30"/>
      <c r="J1" s="30"/>
    </row>
    <row r="2" spans="2:10" s="15" customFormat="1" ht="15.5" x14ac:dyDescent="0.35">
      <c r="B2" s="37"/>
      <c r="C2" s="37"/>
      <c r="D2" s="22"/>
      <c r="E2" s="22"/>
      <c r="F2" s="22"/>
      <c r="G2" s="22"/>
      <c r="H2" s="22"/>
      <c r="I2" s="30"/>
      <c r="J2" s="30"/>
    </row>
    <row r="3" spans="2:10" s="15" customFormat="1" ht="15.5" x14ac:dyDescent="0.35">
      <c r="B3" s="37"/>
      <c r="C3" s="37"/>
      <c r="D3" s="22"/>
      <c r="E3" s="22"/>
      <c r="F3" s="22"/>
      <c r="G3" s="22"/>
      <c r="H3" s="22"/>
      <c r="I3" s="30"/>
      <c r="J3" s="30"/>
    </row>
    <row r="4" spans="2:10" s="15" customFormat="1" ht="15.75" customHeight="1" x14ac:dyDescent="0.35">
      <c r="B4" s="37"/>
      <c r="C4" s="37"/>
      <c r="D4" s="22"/>
      <c r="E4" s="22"/>
      <c r="F4" s="22"/>
      <c r="G4" s="22"/>
      <c r="H4" s="22"/>
      <c r="I4" s="30"/>
      <c r="J4" s="30"/>
    </row>
    <row r="5" spans="2:10" s="15" customFormat="1" ht="15.75" customHeight="1" x14ac:dyDescent="0.35">
      <c r="B5" s="37"/>
      <c r="C5" s="37"/>
      <c r="D5" s="22"/>
      <c r="E5" s="22"/>
      <c r="F5" s="22"/>
      <c r="G5" s="22"/>
      <c r="H5" s="22"/>
      <c r="I5" s="30"/>
      <c r="J5" s="30"/>
    </row>
    <row r="6" spans="2:10" s="15" customFormat="1" ht="18" x14ac:dyDescent="0.4">
      <c r="B6" s="19"/>
      <c r="C6" s="20"/>
      <c r="D6" s="19"/>
      <c r="E6" s="19"/>
      <c r="F6" s="19"/>
      <c r="G6" s="19"/>
      <c r="H6" s="19"/>
      <c r="I6" s="30"/>
      <c r="J6" s="30"/>
    </row>
    <row r="7" spans="2:10" s="15" customFormat="1" ht="18" x14ac:dyDescent="0.4">
      <c r="B7" s="19"/>
      <c r="C7" s="20"/>
      <c r="D7" s="19"/>
      <c r="E7" s="19"/>
      <c r="F7" s="19"/>
      <c r="G7" s="19"/>
      <c r="H7" s="19"/>
      <c r="I7" s="30"/>
      <c r="J7" s="30"/>
    </row>
    <row r="8" spans="2:10" s="15" customFormat="1" ht="18" x14ac:dyDescent="0.4">
      <c r="B8" s="171" t="s">
        <v>131</v>
      </c>
      <c r="C8" s="20"/>
      <c r="D8" s="151" t="s">
        <v>36</v>
      </c>
      <c r="E8" s="19"/>
      <c r="F8" s="19"/>
      <c r="G8" s="19"/>
      <c r="H8" s="19"/>
      <c r="I8" s="30"/>
      <c r="J8" s="30"/>
    </row>
    <row r="9" spans="2:10" s="15" customFormat="1" ht="18" x14ac:dyDescent="0.4">
      <c r="B9" s="19"/>
      <c r="C9" s="20"/>
      <c r="D9" s="19"/>
      <c r="E9" s="19"/>
      <c r="F9" s="19"/>
      <c r="G9" s="19"/>
      <c r="H9" s="19"/>
      <c r="I9" s="30"/>
      <c r="J9" s="30"/>
    </row>
    <row r="10" spans="2:10" s="15" customFormat="1" ht="18" x14ac:dyDescent="0.4">
      <c r="B10" s="20" t="s">
        <v>640</v>
      </c>
      <c r="C10" s="20"/>
      <c r="D10" s="19"/>
      <c r="E10" s="19"/>
      <c r="F10" s="19"/>
      <c r="G10" s="19"/>
      <c r="H10" s="19"/>
      <c r="I10" s="30"/>
      <c r="J10" s="30"/>
    </row>
    <row r="11" spans="2:10" s="15" customFormat="1" ht="15.5" x14ac:dyDescent="0.35">
      <c r="B11" s="24"/>
      <c r="C11" s="194"/>
      <c r="D11" s="194"/>
      <c r="E11" s="194"/>
      <c r="F11" s="194"/>
      <c r="G11" s="194"/>
      <c r="H11" s="174"/>
      <c r="I11" s="22"/>
      <c r="J11" s="22"/>
    </row>
    <row r="12" spans="2:10" ht="15.5" x14ac:dyDescent="0.35">
      <c r="B12" s="10" t="s">
        <v>641</v>
      </c>
      <c r="C12" s="141"/>
      <c r="D12" s="141"/>
      <c r="E12" s="141"/>
      <c r="F12" s="141"/>
      <c r="G12" s="141"/>
      <c r="H12" s="141"/>
      <c r="I12" s="141"/>
      <c r="J12" s="141"/>
    </row>
    <row r="13" spans="2:10" ht="15.5" x14ac:dyDescent="0.35">
      <c r="B13" s="923" t="s">
        <v>642</v>
      </c>
      <c r="C13" s="141"/>
      <c r="D13" s="141"/>
      <c r="E13" s="141"/>
      <c r="F13" s="141"/>
      <c r="G13" s="141"/>
      <c r="H13" s="141"/>
      <c r="I13" s="141"/>
      <c r="J13" s="141"/>
    </row>
    <row r="14" spans="2:10" ht="15.5" x14ac:dyDescent="0.35">
      <c r="B14" s="141"/>
      <c r="C14" s="141"/>
      <c r="D14" s="141"/>
      <c r="E14" s="141"/>
      <c r="F14" s="141"/>
      <c r="G14" s="141"/>
      <c r="H14" s="141"/>
      <c r="I14" s="141"/>
      <c r="J14" s="141"/>
    </row>
    <row r="15" spans="2:10" ht="15.5" x14ac:dyDescent="0.35">
      <c r="B15" s="141" t="s">
        <v>643</v>
      </c>
      <c r="C15" s="141" t="s">
        <v>644</v>
      </c>
      <c r="D15" s="141"/>
      <c r="E15" s="141"/>
      <c r="F15" s="141"/>
      <c r="G15" s="141"/>
      <c r="H15" s="141"/>
      <c r="I15" s="141"/>
      <c r="J15" s="141"/>
    </row>
    <row r="16" spans="2:10" ht="15.5" x14ac:dyDescent="0.35">
      <c r="B16" s="498" t="s">
        <v>645</v>
      </c>
      <c r="C16" s="529">
        <v>69</v>
      </c>
      <c r="D16" s="141"/>
      <c r="E16" s="141"/>
      <c r="F16" s="141"/>
      <c r="G16" s="141"/>
      <c r="H16" s="141"/>
      <c r="I16" s="141"/>
      <c r="J16" s="141"/>
    </row>
    <row r="17" spans="2:10" ht="15.5" x14ac:dyDescent="0.35">
      <c r="B17" s="498" t="s">
        <v>646</v>
      </c>
      <c r="C17" s="529">
        <v>51</v>
      </c>
      <c r="D17" s="141"/>
      <c r="E17" s="141"/>
      <c r="F17" s="141"/>
      <c r="G17" s="141"/>
      <c r="H17" s="141"/>
      <c r="I17" s="141"/>
      <c r="J17" s="141"/>
    </row>
    <row r="18" spans="2:10" ht="15.5" x14ac:dyDescent="0.35">
      <c r="B18" s="498" t="s">
        <v>647</v>
      </c>
      <c r="C18" s="529">
        <v>34</v>
      </c>
      <c r="D18" s="141"/>
      <c r="E18" s="141"/>
      <c r="F18" s="141"/>
      <c r="G18" s="141"/>
      <c r="H18" s="141"/>
      <c r="I18" s="141"/>
      <c r="J18" s="141"/>
    </row>
    <row r="19" spans="2:10" ht="15.5" x14ac:dyDescent="0.35">
      <c r="B19" s="498" t="s">
        <v>648</v>
      </c>
      <c r="C19" s="529">
        <v>33</v>
      </c>
      <c r="D19" s="141"/>
      <c r="E19" s="141"/>
      <c r="F19" s="141"/>
      <c r="G19" s="141"/>
      <c r="H19" s="141"/>
      <c r="I19" s="141"/>
      <c r="J19" s="141"/>
    </row>
    <row r="20" spans="2:10" ht="15.5" x14ac:dyDescent="0.35">
      <c r="B20" s="498" t="s">
        <v>649</v>
      </c>
      <c r="C20" s="529">
        <v>33</v>
      </c>
      <c r="D20" s="141"/>
      <c r="E20" s="141"/>
      <c r="F20" s="141"/>
      <c r="G20" s="141"/>
      <c r="H20" s="141"/>
      <c r="I20" s="141"/>
      <c r="J20" s="141"/>
    </row>
    <row r="21" spans="2:10" ht="15.5" x14ac:dyDescent="0.35">
      <c r="B21" s="498" t="s">
        <v>650</v>
      </c>
      <c r="C21" s="529">
        <v>26</v>
      </c>
      <c r="D21" s="141"/>
      <c r="E21" s="141"/>
      <c r="F21" s="141"/>
      <c r="G21" s="141"/>
      <c r="H21" s="141"/>
      <c r="I21" s="141"/>
      <c r="J21" s="141"/>
    </row>
    <row r="22" spans="2:10" ht="15.5" x14ac:dyDescent="0.35">
      <c r="B22" s="498" t="s">
        <v>651</v>
      </c>
      <c r="C22" s="529">
        <v>17</v>
      </c>
      <c r="D22" s="141"/>
      <c r="E22" s="141"/>
      <c r="F22" s="141"/>
      <c r="G22" s="141"/>
      <c r="H22" s="141"/>
      <c r="I22" s="141"/>
      <c r="J22" s="141"/>
    </row>
    <row r="23" spans="2:10" ht="15.5" x14ac:dyDescent="0.35">
      <c r="B23" s="498" t="s">
        <v>652</v>
      </c>
      <c r="C23" s="529">
        <v>14</v>
      </c>
      <c r="D23" s="141"/>
      <c r="E23" s="141"/>
      <c r="F23" s="141"/>
      <c r="G23" s="141"/>
      <c r="H23" s="141"/>
      <c r="I23" s="141"/>
      <c r="J23" s="141"/>
    </row>
    <row r="24" spans="2:10" ht="15.5" x14ac:dyDescent="0.35">
      <c r="B24" s="498" t="s">
        <v>653</v>
      </c>
      <c r="C24" s="529">
        <v>12</v>
      </c>
      <c r="D24" s="141"/>
      <c r="E24" s="141"/>
      <c r="F24" s="141"/>
      <c r="G24" s="141"/>
      <c r="H24" s="141"/>
      <c r="I24" s="141"/>
      <c r="J24" s="141"/>
    </row>
    <row r="25" spans="2:10" ht="15.5" x14ac:dyDescent="0.35">
      <c r="B25" s="498" t="s">
        <v>654</v>
      </c>
      <c r="C25" s="529">
        <v>10</v>
      </c>
      <c r="D25" s="141"/>
      <c r="E25" s="141"/>
      <c r="F25" s="141"/>
      <c r="G25" s="141"/>
      <c r="H25" s="141"/>
      <c r="I25" s="141"/>
      <c r="J25" s="141"/>
    </row>
    <row r="26" spans="2:10" ht="15.5" x14ac:dyDescent="0.35">
      <c r="B26" s="498" t="s">
        <v>655</v>
      </c>
      <c r="C26" s="529">
        <v>10</v>
      </c>
      <c r="D26" s="141"/>
      <c r="E26" s="141"/>
      <c r="F26" s="141"/>
      <c r="G26" s="141"/>
      <c r="H26" s="141"/>
      <c r="I26" s="141"/>
      <c r="J26" s="141"/>
    </row>
    <row r="27" spans="2:10" ht="15.5" x14ac:dyDescent="0.35">
      <c r="B27" s="498" t="s">
        <v>656</v>
      </c>
      <c r="C27" s="529">
        <v>10</v>
      </c>
      <c r="D27" s="141"/>
      <c r="E27" s="141"/>
      <c r="F27" s="141"/>
      <c r="G27" s="141"/>
      <c r="H27" s="141"/>
      <c r="I27" s="141"/>
      <c r="J27" s="141"/>
    </row>
    <row r="28" spans="2:10" ht="15.5" x14ac:dyDescent="0.35">
      <c r="B28" s="498" t="s">
        <v>657</v>
      </c>
      <c r="C28" s="529">
        <v>9</v>
      </c>
      <c r="D28" s="141"/>
      <c r="E28" s="141"/>
      <c r="F28" s="141"/>
      <c r="G28" s="141"/>
      <c r="H28" s="141"/>
      <c r="I28" s="141"/>
      <c r="J28" s="141"/>
    </row>
    <row r="29" spans="2:10" ht="15.5" x14ac:dyDescent="0.35">
      <c r="B29" s="498" t="s">
        <v>658</v>
      </c>
      <c r="C29" s="529">
        <v>8</v>
      </c>
      <c r="D29" s="141"/>
      <c r="E29" s="141"/>
      <c r="F29" s="141"/>
      <c r="G29" s="141"/>
      <c r="H29" s="141"/>
      <c r="I29" s="141"/>
      <c r="J29" s="141"/>
    </row>
    <row r="30" spans="2:10" ht="15.5" x14ac:dyDescent="0.35">
      <c r="B30" s="498" t="s">
        <v>659</v>
      </c>
      <c r="C30" s="529">
        <v>8</v>
      </c>
      <c r="D30" s="141"/>
      <c r="E30" s="141"/>
      <c r="F30" s="141"/>
      <c r="G30" s="141"/>
      <c r="H30" s="141"/>
      <c r="I30" s="141"/>
      <c r="J30" s="141"/>
    </row>
    <row r="31" spans="2:10" ht="15.5" x14ac:dyDescent="0.35">
      <c r="B31" s="498" t="s">
        <v>660</v>
      </c>
      <c r="C31" s="529">
        <v>8</v>
      </c>
      <c r="D31" s="141"/>
      <c r="E31" s="141"/>
      <c r="F31" s="141"/>
      <c r="G31" s="141"/>
      <c r="H31" s="141"/>
      <c r="I31" s="141"/>
      <c r="J31" s="141"/>
    </row>
    <row r="32" spans="2:10" ht="15.5" x14ac:dyDescent="0.35">
      <c r="B32" s="498" t="s">
        <v>661</v>
      </c>
      <c r="C32" s="529">
        <v>6</v>
      </c>
      <c r="D32" s="141"/>
      <c r="E32" s="141"/>
      <c r="F32" s="141"/>
      <c r="G32" s="141"/>
      <c r="H32" s="141"/>
      <c r="I32" s="141"/>
      <c r="J32" s="141"/>
    </row>
    <row r="33" spans="2:10" ht="15.5" x14ac:dyDescent="0.35">
      <c r="B33" s="498" t="s">
        <v>662</v>
      </c>
      <c r="C33" s="529">
        <v>6</v>
      </c>
      <c r="D33" s="141"/>
      <c r="E33" s="141"/>
      <c r="F33" s="141"/>
      <c r="G33" s="141"/>
      <c r="H33" s="141"/>
      <c r="I33" s="141"/>
      <c r="J33" s="141"/>
    </row>
    <row r="34" spans="2:10" ht="15.5" x14ac:dyDescent="0.35">
      <c r="B34" s="498" t="s">
        <v>663</v>
      </c>
      <c r="C34" s="529">
        <v>5</v>
      </c>
      <c r="D34" s="141"/>
      <c r="E34" s="141"/>
      <c r="F34" s="141"/>
      <c r="G34" s="141"/>
      <c r="H34" s="141"/>
      <c r="I34" s="141"/>
      <c r="J34" s="141"/>
    </row>
    <row r="35" spans="2:10" ht="15.5" x14ac:dyDescent="0.35">
      <c r="B35" s="498" t="s">
        <v>664</v>
      </c>
      <c r="C35" s="529">
        <v>5</v>
      </c>
      <c r="D35" s="141"/>
      <c r="E35" s="141"/>
      <c r="F35" s="141"/>
      <c r="G35" s="141"/>
      <c r="H35" s="141"/>
      <c r="I35" s="141"/>
      <c r="J35" s="141"/>
    </row>
    <row r="36" spans="2:10" ht="15.5" x14ac:dyDescent="0.35">
      <c r="B36" s="498" t="s">
        <v>665</v>
      </c>
      <c r="C36" s="529">
        <v>4</v>
      </c>
      <c r="D36" s="141"/>
      <c r="E36" s="141"/>
      <c r="F36" s="141"/>
      <c r="G36" s="141"/>
      <c r="H36" s="141"/>
      <c r="I36" s="141"/>
      <c r="J36" s="141"/>
    </row>
    <row r="37" spans="2:10" ht="15.5" x14ac:dyDescent="0.35">
      <c r="B37" s="498" t="s">
        <v>666</v>
      </c>
      <c r="C37" s="529">
        <v>4</v>
      </c>
      <c r="D37" s="141"/>
      <c r="E37" s="141"/>
      <c r="F37" s="141"/>
      <c r="G37" s="141"/>
      <c r="H37" s="141"/>
      <c r="I37" s="141"/>
      <c r="J37" s="141"/>
    </row>
    <row r="38" spans="2:10" ht="15.5" x14ac:dyDescent="0.35">
      <c r="B38" s="498" t="s">
        <v>667</v>
      </c>
      <c r="C38" s="529">
        <v>4</v>
      </c>
      <c r="D38" s="141"/>
      <c r="E38" s="141"/>
      <c r="F38" s="141"/>
      <c r="G38" s="141"/>
      <c r="H38" s="141"/>
      <c r="I38" s="141"/>
      <c r="J38" s="141"/>
    </row>
    <row r="39" spans="2:10" ht="15.5" x14ac:dyDescent="0.35">
      <c r="B39" s="498" t="s">
        <v>668</v>
      </c>
      <c r="C39" s="529">
        <v>4</v>
      </c>
      <c r="D39" s="141"/>
      <c r="E39" s="141"/>
      <c r="F39" s="141"/>
      <c r="G39" s="141"/>
      <c r="H39" s="141"/>
      <c r="I39" s="141"/>
      <c r="J39" s="141"/>
    </row>
    <row r="40" spans="2:10" ht="15.5" x14ac:dyDescent="0.35">
      <c r="B40" s="498" t="s">
        <v>669</v>
      </c>
      <c r="C40" s="529">
        <v>4</v>
      </c>
      <c r="D40" s="141"/>
      <c r="E40" s="141"/>
      <c r="F40" s="141"/>
      <c r="G40" s="141"/>
      <c r="H40" s="141"/>
      <c r="I40" s="141"/>
      <c r="J40" s="141"/>
    </row>
    <row r="41" spans="2:10" ht="15.5" x14ac:dyDescent="0.35">
      <c r="B41" s="498" t="s">
        <v>670</v>
      </c>
      <c r="C41" s="529">
        <v>4</v>
      </c>
      <c r="D41" s="141"/>
      <c r="E41" s="141"/>
      <c r="F41" s="141"/>
      <c r="G41" s="141"/>
      <c r="H41" s="141"/>
      <c r="I41" s="141"/>
      <c r="J41" s="141"/>
    </row>
    <row r="42" spans="2:10" ht="15.5" x14ac:dyDescent="0.35">
      <c r="B42" s="498" t="s">
        <v>671</v>
      </c>
      <c r="C42" s="529">
        <v>4</v>
      </c>
      <c r="D42" s="141"/>
      <c r="E42" s="141"/>
      <c r="F42" s="141"/>
      <c r="G42" s="141"/>
      <c r="H42" s="141"/>
      <c r="I42" s="141"/>
      <c r="J42" s="141"/>
    </row>
    <row r="43" spans="2:10" ht="15.5" x14ac:dyDescent="0.35">
      <c r="B43" s="498" t="s">
        <v>672</v>
      </c>
      <c r="C43" s="529">
        <v>3</v>
      </c>
      <c r="D43" s="141"/>
      <c r="E43" s="141"/>
      <c r="F43" s="141"/>
      <c r="G43" s="141"/>
      <c r="H43" s="141"/>
      <c r="I43" s="141"/>
      <c r="J43" s="141"/>
    </row>
    <row r="44" spans="2:10" ht="15.5" x14ac:dyDescent="0.35">
      <c r="B44" s="498" t="s">
        <v>673</v>
      </c>
      <c r="C44" s="529">
        <v>3</v>
      </c>
      <c r="D44" s="141"/>
      <c r="E44" s="141"/>
      <c r="F44" s="141"/>
      <c r="G44" s="141"/>
      <c r="H44" s="141"/>
      <c r="I44" s="141"/>
      <c r="J44" s="141"/>
    </row>
    <row r="45" spans="2:10" ht="15.5" x14ac:dyDescent="0.35">
      <c r="B45" s="498" t="s">
        <v>674</v>
      </c>
      <c r="C45" s="529">
        <v>3</v>
      </c>
      <c r="D45" s="141"/>
      <c r="E45" s="141"/>
      <c r="F45" s="141"/>
      <c r="G45" s="141"/>
      <c r="H45" s="141"/>
      <c r="I45" s="141"/>
      <c r="J45" s="141"/>
    </row>
    <row r="46" spans="2:10" ht="15.5" x14ac:dyDescent="0.35">
      <c r="B46" s="498" t="s">
        <v>675</v>
      </c>
      <c r="C46" s="529">
        <v>3</v>
      </c>
      <c r="D46" s="141"/>
      <c r="E46" s="141"/>
      <c r="F46" s="141"/>
      <c r="G46" s="141"/>
      <c r="H46" s="141"/>
      <c r="I46" s="141"/>
      <c r="J46" s="141"/>
    </row>
    <row r="47" spans="2:10" ht="15.5" x14ac:dyDescent="0.35">
      <c r="B47" s="498" t="s">
        <v>676</v>
      </c>
      <c r="C47" s="529">
        <v>2</v>
      </c>
      <c r="D47" s="141"/>
      <c r="E47" s="141"/>
      <c r="F47" s="141"/>
      <c r="G47" s="141"/>
      <c r="H47" s="141"/>
      <c r="I47" s="141"/>
      <c r="J47" s="141"/>
    </row>
    <row r="48" spans="2:10" ht="15.5" x14ac:dyDescent="0.35">
      <c r="B48" s="498" t="s">
        <v>677</v>
      </c>
      <c r="C48" s="529">
        <v>2</v>
      </c>
      <c r="D48" s="141"/>
      <c r="E48" s="141"/>
      <c r="F48" s="141"/>
      <c r="G48" s="141"/>
      <c r="H48" s="141"/>
      <c r="I48" s="141"/>
      <c r="J48" s="141"/>
    </row>
    <row r="49" spans="2:10" ht="15.5" x14ac:dyDescent="0.35">
      <c r="B49" s="498" t="s">
        <v>678</v>
      </c>
      <c r="C49" s="529">
        <v>2</v>
      </c>
      <c r="D49" s="141"/>
      <c r="E49" s="141"/>
      <c r="F49" s="141"/>
      <c r="G49" s="141"/>
      <c r="H49" s="141"/>
      <c r="I49" s="141"/>
      <c r="J49" s="141"/>
    </row>
    <row r="50" spans="2:10" ht="15.5" x14ac:dyDescent="0.35">
      <c r="B50" s="498" t="s">
        <v>679</v>
      </c>
      <c r="C50" s="529">
        <v>2</v>
      </c>
      <c r="D50" s="141"/>
      <c r="E50" s="141"/>
      <c r="F50" s="141"/>
      <c r="G50" s="141"/>
      <c r="H50" s="141"/>
      <c r="I50" s="141"/>
      <c r="J50" s="141"/>
    </row>
    <row r="51" spans="2:10" ht="15.5" x14ac:dyDescent="0.35">
      <c r="B51" s="498" t="s">
        <v>680</v>
      </c>
      <c r="C51" s="529">
        <v>2</v>
      </c>
      <c r="D51" s="141"/>
      <c r="E51" s="141"/>
      <c r="F51" s="141"/>
      <c r="G51" s="141"/>
      <c r="H51" s="141"/>
      <c r="I51" s="141"/>
      <c r="J51" s="141"/>
    </row>
    <row r="52" spans="2:10" ht="15.5" x14ac:dyDescent="0.35">
      <c r="B52" s="498" t="s">
        <v>681</v>
      </c>
      <c r="C52" s="529">
        <v>2</v>
      </c>
      <c r="D52" s="141"/>
      <c r="E52" s="141"/>
      <c r="F52" s="141"/>
      <c r="G52" s="141"/>
      <c r="H52" s="141"/>
      <c r="I52" s="141"/>
      <c r="J52" s="141"/>
    </row>
    <row r="53" spans="2:10" ht="15.5" x14ac:dyDescent="0.35">
      <c r="B53" s="498" t="s">
        <v>682</v>
      </c>
      <c r="C53" s="529">
        <v>2</v>
      </c>
      <c r="D53" s="141"/>
      <c r="E53" s="141"/>
      <c r="F53" s="141"/>
      <c r="G53" s="141"/>
      <c r="H53" s="141"/>
      <c r="I53" s="141"/>
      <c r="J53" s="141"/>
    </row>
    <row r="54" spans="2:10" ht="15.5" x14ac:dyDescent="0.35">
      <c r="B54" s="498" t="s">
        <v>683</v>
      </c>
      <c r="C54" s="529">
        <v>2</v>
      </c>
      <c r="D54" s="141"/>
      <c r="E54" s="141"/>
      <c r="F54" s="141"/>
      <c r="G54" s="141"/>
      <c r="H54" s="141"/>
      <c r="I54" s="141"/>
      <c r="J54" s="141"/>
    </row>
    <row r="55" spans="2:10" ht="15.5" x14ac:dyDescent="0.35">
      <c r="B55" s="498" t="s">
        <v>684</v>
      </c>
      <c r="C55" s="529">
        <v>2</v>
      </c>
      <c r="D55" s="141"/>
      <c r="E55" s="141"/>
      <c r="F55" s="141"/>
      <c r="G55" s="141"/>
      <c r="H55" s="141"/>
      <c r="I55" s="141"/>
      <c r="J55" s="141"/>
    </row>
    <row r="56" spans="2:10" ht="15.5" x14ac:dyDescent="0.35">
      <c r="B56" s="498" t="s">
        <v>685</v>
      </c>
      <c r="C56" s="529">
        <v>1</v>
      </c>
      <c r="D56" s="141"/>
      <c r="E56" s="141"/>
      <c r="F56" s="141"/>
      <c r="G56" s="141"/>
      <c r="H56" s="141"/>
      <c r="I56" s="141"/>
      <c r="J56" s="141"/>
    </row>
    <row r="57" spans="2:10" ht="15.5" x14ac:dyDescent="0.35">
      <c r="B57" s="498" t="s">
        <v>686</v>
      </c>
      <c r="C57" s="529">
        <v>1</v>
      </c>
      <c r="D57" s="141"/>
      <c r="E57" s="141"/>
      <c r="F57" s="141"/>
      <c r="G57" s="141"/>
      <c r="H57" s="141"/>
      <c r="I57" s="141"/>
      <c r="J57" s="141"/>
    </row>
    <row r="58" spans="2:10" ht="15.5" x14ac:dyDescent="0.35">
      <c r="B58" s="498" t="s">
        <v>687</v>
      </c>
      <c r="C58" s="529">
        <v>1</v>
      </c>
      <c r="D58" s="141"/>
      <c r="E58" s="141"/>
      <c r="F58" s="141"/>
      <c r="G58" s="141"/>
      <c r="H58" s="141"/>
      <c r="I58" s="141"/>
      <c r="J58" s="141"/>
    </row>
    <row r="59" spans="2:10" ht="15.5" x14ac:dyDescent="0.35">
      <c r="B59" s="498" t="s">
        <v>688</v>
      </c>
      <c r="C59" s="529">
        <v>1</v>
      </c>
      <c r="D59" s="141"/>
      <c r="E59" s="141"/>
      <c r="F59" s="141"/>
      <c r="G59" s="141"/>
      <c r="H59" s="141"/>
      <c r="I59" s="141"/>
      <c r="J59" s="141"/>
    </row>
    <row r="60" spans="2:10" ht="15.5" x14ac:dyDescent="0.35">
      <c r="B60" s="498" t="s">
        <v>689</v>
      </c>
      <c r="C60" s="529">
        <v>1</v>
      </c>
      <c r="D60" s="141"/>
      <c r="E60" s="141"/>
      <c r="F60" s="141"/>
      <c r="G60" s="141"/>
      <c r="H60" s="141"/>
      <c r="I60" s="141"/>
      <c r="J60" s="141"/>
    </row>
    <row r="61" spans="2:10" ht="15.5" x14ac:dyDescent="0.35">
      <c r="B61" s="498" t="s">
        <v>690</v>
      </c>
      <c r="C61" s="529">
        <v>1</v>
      </c>
      <c r="D61" s="141"/>
      <c r="E61" s="141"/>
      <c r="F61" s="141"/>
      <c r="G61" s="141"/>
      <c r="H61" s="141"/>
      <c r="I61" s="141"/>
      <c r="J61" s="141"/>
    </row>
    <row r="62" spans="2:10" ht="15.5" x14ac:dyDescent="0.35">
      <c r="B62" s="498" t="s">
        <v>691</v>
      </c>
      <c r="C62" s="529">
        <v>1</v>
      </c>
      <c r="D62" s="141"/>
      <c r="E62" s="141"/>
      <c r="F62" s="141"/>
      <c r="G62" s="141"/>
      <c r="H62" s="141"/>
      <c r="I62" s="141"/>
      <c r="J62" s="141"/>
    </row>
    <row r="63" spans="2:10" ht="15.5" x14ac:dyDescent="0.35">
      <c r="B63" s="498" t="s">
        <v>692</v>
      </c>
      <c r="C63" s="529">
        <v>1</v>
      </c>
      <c r="D63" s="141"/>
      <c r="E63" s="141"/>
      <c r="F63" s="141"/>
      <c r="G63" s="141"/>
      <c r="H63" s="141"/>
      <c r="I63" s="141"/>
      <c r="J63" s="141"/>
    </row>
    <row r="64" spans="2:10" ht="15.5" x14ac:dyDescent="0.35">
      <c r="B64" s="498" t="s">
        <v>693</v>
      </c>
      <c r="C64" s="529">
        <v>1</v>
      </c>
      <c r="D64" s="141"/>
      <c r="E64" s="141"/>
      <c r="F64" s="141"/>
      <c r="G64" s="141"/>
      <c r="H64" s="141"/>
      <c r="I64" s="141"/>
      <c r="J64" s="141"/>
    </row>
    <row r="65" spans="2:10" ht="15.5" x14ac:dyDescent="0.35">
      <c r="B65" s="498" t="s">
        <v>694</v>
      </c>
      <c r="C65" s="529">
        <v>1</v>
      </c>
      <c r="D65" s="141"/>
      <c r="E65" s="141"/>
      <c r="F65" s="141"/>
      <c r="G65" s="141"/>
      <c r="H65" s="141"/>
      <c r="I65" s="141"/>
      <c r="J65" s="141"/>
    </row>
    <row r="66" spans="2:10" ht="15.5" x14ac:dyDescent="0.35">
      <c r="B66" s="498" t="s">
        <v>695</v>
      </c>
      <c r="C66" s="529">
        <v>1</v>
      </c>
      <c r="D66" s="141"/>
      <c r="E66" s="141"/>
      <c r="F66" s="141"/>
      <c r="G66" s="141"/>
      <c r="H66" s="141"/>
      <c r="I66" s="141"/>
      <c r="J66" s="141"/>
    </row>
    <row r="67" spans="2:10" ht="15.5" x14ac:dyDescent="0.35">
      <c r="B67" s="498" t="s">
        <v>696</v>
      </c>
      <c r="C67" s="529">
        <v>1</v>
      </c>
      <c r="D67" s="141"/>
      <c r="E67" s="141"/>
      <c r="F67" s="141"/>
      <c r="G67" s="141"/>
      <c r="H67" s="141"/>
      <c r="I67" s="141"/>
      <c r="J67" s="141"/>
    </row>
    <row r="68" spans="2:10" ht="15.5" x14ac:dyDescent="0.35">
      <c r="B68" s="498" t="s">
        <v>697</v>
      </c>
      <c r="C68" s="529">
        <v>1</v>
      </c>
      <c r="D68" s="141"/>
      <c r="E68" s="141"/>
      <c r="F68" s="141"/>
      <c r="G68" s="141"/>
      <c r="H68" s="141"/>
      <c r="I68" s="141"/>
      <c r="J68" s="141"/>
    </row>
    <row r="69" spans="2:10" ht="15.5" x14ac:dyDescent="0.35">
      <c r="B69" s="498" t="s">
        <v>698</v>
      </c>
      <c r="C69" s="529">
        <v>1</v>
      </c>
      <c r="D69" s="141"/>
      <c r="E69" s="141"/>
      <c r="F69" s="141"/>
      <c r="G69" s="141"/>
      <c r="H69" s="141"/>
      <c r="I69" s="141"/>
      <c r="J69" s="141"/>
    </row>
    <row r="70" spans="2:10" ht="15.5" x14ac:dyDescent="0.35">
      <c r="B70" s="498" t="s">
        <v>699</v>
      </c>
      <c r="C70" s="529">
        <v>1</v>
      </c>
      <c r="D70" s="141"/>
      <c r="E70" s="141"/>
      <c r="F70" s="141"/>
      <c r="G70" s="141"/>
      <c r="H70" s="141"/>
      <c r="I70" s="141"/>
      <c r="J70" s="141"/>
    </row>
    <row r="71" spans="2:10" ht="15.5" x14ac:dyDescent="0.35">
      <c r="B71" s="498" t="s">
        <v>700</v>
      </c>
      <c r="C71" s="529">
        <v>1</v>
      </c>
      <c r="D71" s="141"/>
      <c r="E71" s="141"/>
      <c r="F71" s="141"/>
      <c r="G71" s="141"/>
      <c r="H71" s="141"/>
      <c r="I71" s="141"/>
      <c r="J71" s="141"/>
    </row>
    <row r="72" spans="2:10" ht="15.5" x14ac:dyDescent="0.35">
      <c r="B72" s="498" t="s">
        <v>701</v>
      </c>
      <c r="C72" s="529">
        <v>1</v>
      </c>
      <c r="D72" s="141"/>
      <c r="E72" s="141"/>
      <c r="F72" s="141"/>
      <c r="G72" s="141"/>
      <c r="H72" s="141"/>
      <c r="I72" s="141"/>
      <c r="J72" s="141"/>
    </row>
    <row r="73" spans="2:10" ht="15.5" x14ac:dyDescent="0.35">
      <c r="B73" s="498" t="s">
        <v>702</v>
      </c>
      <c r="C73" s="529">
        <v>1</v>
      </c>
      <c r="D73" s="141"/>
      <c r="E73" s="141"/>
      <c r="F73" s="141"/>
      <c r="G73" s="141"/>
      <c r="H73" s="141"/>
      <c r="I73" s="141"/>
      <c r="J73" s="141"/>
    </row>
    <row r="74" spans="2:10" ht="15.5" x14ac:dyDescent="0.35">
      <c r="B74" s="498" t="s">
        <v>703</v>
      </c>
      <c r="C74" s="529">
        <v>1</v>
      </c>
      <c r="D74" s="141"/>
      <c r="E74" s="141"/>
      <c r="F74" s="141"/>
      <c r="G74" s="141"/>
      <c r="H74" s="141"/>
      <c r="I74" s="141"/>
      <c r="J74" s="141"/>
    </row>
    <row r="75" spans="2:10" ht="15.5" x14ac:dyDescent="0.35">
      <c r="B75" s="530" t="s">
        <v>321</v>
      </c>
      <c r="C75" s="531">
        <v>451</v>
      </c>
      <c r="D75" s="141"/>
      <c r="E75" s="141"/>
      <c r="F75" s="141"/>
      <c r="G75" s="141"/>
      <c r="H75" s="141"/>
      <c r="I75" s="141"/>
      <c r="J75" s="141"/>
    </row>
  </sheetData>
  <hyperlinks>
    <hyperlink ref="B8" location="Contents!A1" display="Contents!A1"/>
    <hyperlink ref="D8" location="'Tab 29 - G-ve E. coli'!A1" display="Tab 29 - G-ve E. coli"/>
  </hyperlinks>
  <pageMargins left="0.7" right="0.7" top="0.75" bottom="0.75" header="0.3" footer="0.3"/>
  <pageSetup paperSize="9" orientation="portrait" horizontalDpi="300" verticalDpi="300"/>
  <drawing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58792D"/>
  </sheetPr>
  <dimension ref="B1:AK78"/>
  <sheetViews>
    <sheetView showGridLines="0" topLeftCell="A4" zoomScale="80" zoomScaleNormal="80" workbookViewId="0">
      <selection activeCell="B15" sqref="B15:C20"/>
    </sheetView>
  </sheetViews>
  <sheetFormatPr defaultColWidth="10.81640625" defaultRowHeight="14" x14ac:dyDescent="0.3"/>
  <cols>
    <col min="1" max="1" width="1.453125" style="8" customWidth="1"/>
    <col min="2" max="2" width="30.54296875" style="8" customWidth="1"/>
    <col min="3" max="3" width="24.54296875" style="8" bestFit="1" customWidth="1"/>
    <col min="4" max="4" width="12.54296875" style="8" customWidth="1"/>
    <col min="5" max="5" width="14.81640625" style="8" customWidth="1"/>
    <col min="6" max="7" width="12.54296875" style="8" customWidth="1"/>
    <col min="8" max="8" width="23.1796875" style="8" customWidth="1"/>
    <col min="9" max="37" width="12.54296875" style="8" customWidth="1"/>
    <col min="38" max="16384" width="10.81640625" style="8"/>
  </cols>
  <sheetData>
    <row r="1" spans="2:37" s="15" customFormat="1" ht="5.15" customHeight="1" x14ac:dyDescent="0.35">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2:37" s="15" customFormat="1" ht="15.5" x14ac:dyDescent="0.35">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2:37" s="15" customFormat="1" ht="15.5" x14ac:dyDescent="0.35">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s="15" customFormat="1" ht="15.75" customHeight="1" x14ac:dyDescent="0.35">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s="15" customFormat="1" ht="15.75" customHeight="1" x14ac:dyDescent="0.35">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s="15" customFormat="1" ht="18" x14ac:dyDescent="0.4">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2:37" s="15" customFormat="1" ht="18" x14ac:dyDescent="0.4">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2:37" s="15" customFormat="1" ht="18" x14ac:dyDescent="0.4">
      <c r="B8" s="171" t="s">
        <v>131</v>
      </c>
      <c r="C8" s="20"/>
      <c r="D8" s="151" t="s">
        <v>43</v>
      </c>
      <c r="E8" s="19"/>
      <c r="F8" s="19"/>
      <c r="G8" s="19"/>
      <c r="H8" s="19"/>
      <c r="I8" s="30"/>
      <c r="J8" s="30"/>
      <c r="K8" s="30"/>
      <c r="L8" s="30"/>
      <c r="M8" s="151" t="s">
        <v>704</v>
      </c>
      <c r="N8" s="30"/>
      <c r="O8" s="30"/>
      <c r="P8" s="30"/>
      <c r="Q8" s="30"/>
      <c r="R8" s="30"/>
      <c r="S8" s="30"/>
      <c r="T8" s="30"/>
      <c r="U8" s="30"/>
      <c r="V8" s="30"/>
      <c r="W8" s="30"/>
      <c r="X8" s="30"/>
      <c r="Y8" s="30"/>
      <c r="Z8" s="30"/>
      <c r="AA8" s="30"/>
      <c r="AB8" s="30"/>
      <c r="AC8" s="30"/>
      <c r="AD8" s="30"/>
      <c r="AE8" s="30"/>
      <c r="AF8" s="30"/>
      <c r="AG8" s="30"/>
      <c r="AH8" s="30"/>
      <c r="AI8" s="30"/>
      <c r="AJ8" s="30"/>
      <c r="AK8" s="30"/>
    </row>
    <row r="9" spans="2:37" s="15" customFormat="1" ht="18" x14ac:dyDescent="0.4">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s="15" customFormat="1" ht="18" x14ac:dyDescent="0.4">
      <c r="B10" s="20" t="s">
        <v>705</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s="15" customFormat="1" ht="15.5" x14ac:dyDescent="0.35">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7" ht="15.5" x14ac:dyDescent="0.35">
      <c r="B12" s="10" t="s">
        <v>706</v>
      </c>
      <c r="C12" s="141"/>
      <c r="D12" s="141"/>
      <c r="E12" s="141"/>
      <c r="F12" s="141"/>
      <c r="G12" s="141"/>
      <c r="H12" s="10" t="s">
        <v>707</v>
      </c>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row>
    <row r="13" spans="2:37" ht="15.5" x14ac:dyDescent="0.35">
      <c r="B13" s="923" t="s">
        <v>708</v>
      </c>
      <c r="C13" s="141"/>
      <c r="D13" s="141"/>
      <c r="E13" s="141"/>
      <c r="F13" s="141"/>
      <c r="G13" s="141"/>
      <c r="H13" s="923" t="s">
        <v>709</v>
      </c>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2:37" ht="15.5" x14ac:dyDescent="0.3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row>
    <row r="15" spans="2:37" ht="31" x14ac:dyDescent="0.35">
      <c r="B15" s="141" t="s">
        <v>275</v>
      </c>
      <c r="C15" s="532" t="s">
        <v>710</v>
      </c>
      <c r="D15" s="141"/>
      <c r="E15" s="141"/>
      <c r="F15" s="141"/>
      <c r="G15" s="141"/>
      <c r="H15" s="10" t="s">
        <v>275</v>
      </c>
      <c r="I15" s="973" t="s">
        <v>711</v>
      </c>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row>
    <row r="16" spans="2:37" ht="15.5" x14ac:dyDescent="0.35">
      <c r="B16" s="143">
        <v>2016</v>
      </c>
      <c r="C16" s="533">
        <v>4799</v>
      </c>
      <c r="D16" s="141"/>
      <c r="E16" s="141"/>
      <c r="F16" s="141"/>
      <c r="G16" s="141"/>
      <c r="H16" s="534">
        <v>2016</v>
      </c>
      <c r="I16" s="535">
        <v>5.7000000000000002E-2</v>
      </c>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2:37" ht="15.5" x14ac:dyDescent="0.35">
      <c r="B17" s="143">
        <v>2017</v>
      </c>
      <c r="C17" s="533">
        <v>4763</v>
      </c>
      <c r="D17" s="141"/>
      <c r="E17" s="141"/>
      <c r="F17" s="141"/>
      <c r="G17" s="141"/>
      <c r="H17" s="143">
        <v>2017</v>
      </c>
      <c r="I17" s="974">
        <v>6.2E-2</v>
      </c>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5.5" x14ac:dyDescent="0.35">
      <c r="B18" s="143">
        <v>2018</v>
      </c>
      <c r="C18" s="533">
        <v>4738</v>
      </c>
      <c r="D18" s="141"/>
      <c r="E18" s="141"/>
      <c r="F18" s="141"/>
      <c r="G18" s="141"/>
      <c r="H18" s="143">
        <v>2018</v>
      </c>
      <c r="I18" s="974">
        <v>6.5000000000000002E-2</v>
      </c>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5.5" x14ac:dyDescent="0.35">
      <c r="B19" s="143">
        <v>2019</v>
      </c>
      <c r="C19" s="533">
        <v>4767</v>
      </c>
      <c r="D19" s="141"/>
      <c r="E19" s="141"/>
      <c r="F19" s="141"/>
      <c r="G19" s="141"/>
      <c r="H19" s="143">
        <v>2019</v>
      </c>
      <c r="I19" s="974">
        <v>6.6000000000000003E-2</v>
      </c>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ht="15.5" x14ac:dyDescent="0.35">
      <c r="B20" s="143">
        <v>2020</v>
      </c>
      <c r="C20" s="533">
        <v>4206</v>
      </c>
      <c r="D20" s="141"/>
      <c r="E20" s="141"/>
      <c r="F20" s="141"/>
      <c r="G20" s="141"/>
      <c r="H20" s="143">
        <v>2020</v>
      </c>
      <c r="I20" s="974">
        <v>6.3E-2</v>
      </c>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row>
    <row r="21" spans="2:37" ht="15.5" x14ac:dyDescent="0.35">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2:37" ht="15.5" x14ac:dyDescent="0.35">
      <c r="B22" s="10" t="s">
        <v>712</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row>
    <row r="23" spans="2:37" ht="15.5" x14ac:dyDescent="0.35">
      <c r="B23" s="923" t="s">
        <v>713</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row>
    <row r="24" spans="2:37" ht="15.5" x14ac:dyDescent="0.3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row>
    <row r="25" spans="2:37" s="9" customFormat="1" ht="15.5" x14ac:dyDescent="0.35">
      <c r="B25" s="141"/>
      <c r="C25" s="141"/>
      <c r="D25" s="10"/>
      <c r="E25" s="10"/>
      <c r="F25" s="497">
        <v>2016</v>
      </c>
      <c r="G25" s="10"/>
      <c r="H25" s="10"/>
      <c r="I25" s="10"/>
      <c r="J25" s="141"/>
      <c r="K25" s="10"/>
      <c r="L25" s="10"/>
      <c r="M25" s="497">
        <v>2017</v>
      </c>
      <c r="N25" s="10"/>
      <c r="O25" s="10"/>
      <c r="P25" s="10"/>
      <c r="Q25" s="141"/>
      <c r="R25" s="10"/>
      <c r="S25" s="10"/>
      <c r="T25" s="497">
        <v>2018</v>
      </c>
      <c r="U25" s="10"/>
      <c r="V25" s="10"/>
      <c r="W25" s="10"/>
      <c r="X25" s="141"/>
      <c r="Y25" s="10"/>
      <c r="Z25" s="10"/>
      <c r="AA25" s="497">
        <v>2019</v>
      </c>
      <c r="AB25" s="10"/>
      <c r="AC25" s="10"/>
      <c r="AD25" s="10"/>
      <c r="AE25" s="141"/>
      <c r="AF25" s="10"/>
      <c r="AG25" s="10"/>
      <c r="AH25" s="497">
        <v>2020</v>
      </c>
      <c r="AI25" s="10"/>
      <c r="AJ25" s="10"/>
      <c r="AK25" s="10"/>
    </row>
    <row r="26" spans="2:37" s="9" customFormat="1" ht="46.5" x14ac:dyDescent="0.35">
      <c r="B26" s="536" t="s">
        <v>384</v>
      </c>
      <c r="C26" s="537" t="s">
        <v>714</v>
      </c>
      <c r="D26" s="538" t="s">
        <v>715</v>
      </c>
      <c r="E26" s="538" t="s">
        <v>716</v>
      </c>
      <c r="F26" s="537" t="s">
        <v>717</v>
      </c>
      <c r="G26" s="537" t="s">
        <v>718</v>
      </c>
      <c r="H26" s="537" t="s">
        <v>719</v>
      </c>
      <c r="I26" s="539" t="s">
        <v>720</v>
      </c>
      <c r="J26" s="537" t="s">
        <v>714</v>
      </c>
      <c r="K26" s="538" t="s">
        <v>715</v>
      </c>
      <c r="L26" s="538" t="s">
        <v>716</v>
      </c>
      <c r="M26" s="537" t="s">
        <v>717</v>
      </c>
      <c r="N26" s="537" t="s">
        <v>718</v>
      </c>
      <c r="O26" s="537" t="s">
        <v>719</v>
      </c>
      <c r="P26" s="539" t="s">
        <v>720</v>
      </c>
      <c r="Q26" s="537" t="s">
        <v>714</v>
      </c>
      <c r="R26" s="538" t="s">
        <v>715</v>
      </c>
      <c r="S26" s="538" t="s">
        <v>716</v>
      </c>
      <c r="T26" s="537" t="s">
        <v>717</v>
      </c>
      <c r="U26" s="537" t="s">
        <v>718</v>
      </c>
      <c r="V26" s="537" t="s">
        <v>719</v>
      </c>
      <c r="W26" s="539" t="s">
        <v>720</v>
      </c>
      <c r="X26" s="537" t="s">
        <v>714</v>
      </c>
      <c r="Y26" s="538" t="s">
        <v>715</v>
      </c>
      <c r="Z26" s="538" t="s">
        <v>716</v>
      </c>
      <c r="AA26" s="537" t="s">
        <v>717</v>
      </c>
      <c r="AB26" s="537" t="s">
        <v>718</v>
      </c>
      <c r="AC26" s="537" t="s">
        <v>719</v>
      </c>
      <c r="AD26" s="539" t="s">
        <v>720</v>
      </c>
      <c r="AE26" s="537" t="s">
        <v>714</v>
      </c>
      <c r="AF26" s="538" t="s">
        <v>715</v>
      </c>
      <c r="AG26" s="538" t="s">
        <v>716</v>
      </c>
      <c r="AH26" s="537" t="s">
        <v>717</v>
      </c>
      <c r="AI26" s="537" t="s">
        <v>718</v>
      </c>
      <c r="AJ26" s="537" t="s">
        <v>719</v>
      </c>
      <c r="AK26" s="539" t="s">
        <v>720</v>
      </c>
    </row>
    <row r="27" spans="2:37" s="9" customFormat="1" ht="15.5" x14ac:dyDescent="0.35">
      <c r="B27" s="540" t="s">
        <v>721</v>
      </c>
      <c r="C27" s="541">
        <v>6.8</v>
      </c>
      <c r="D27" s="542">
        <v>303</v>
      </c>
      <c r="E27" s="542">
        <v>4439</v>
      </c>
      <c r="F27" s="541">
        <v>6.12</v>
      </c>
      <c r="G27" s="541">
        <v>0.71</v>
      </c>
      <c r="H27" s="541">
        <v>7.61</v>
      </c>
      <c r="I27" s="543">
        <v>0.78</v>
      </c>
      <c r="J27" s="541">
        <v>7.6</v>
      </c>
      <c r="K27" s="542">
        <v>333</v>
      </c>
      <c r="L27" s="542">
        <v>4401</v>
      </c>
      <c r="M27" s="541">
        <v>6.82</v>
      </c>
      <c r="N27" s="541">
        <v>0.75</v>
      </c>
      <c r="O27" s="541">
        <v>8.39</v>
      </c>
      <c r="P27" s="543">
        <v>0.82</v>
      </c>
      <c r="Q27" s="541">
        <v>8.1999999999999993</v>
      </c>
      <c r="R27" s="542">
        <v>353</v>
      </c>
      <c r="S27" s="542">
        <v>4299</v>
      </c>
      <c r="T27" s="541">
        <v>7.43</v>
      </c>
      <c r="U27" s="541">
        <v>0.78</v>
      </c>
      <c r="V27" s="541">
        <v>9.07</v>
      </c>
      <c r="W27" s="543">
        <v>0.86</v>
      </c>
      <c r="X27" s="541">
        <v>8.9</v>
      </c>
      <c r="Y27" s="542">
        <v>372</v>
      </c>
      <c r="Z27" s="542">
        <v>4191</v>
      </c>
      <c r="AA27" s="541">
        <v>8.0500000000000007</v>
      </c>
      <c r="AB27" s="541">
        <v>0.83</v>
      </c>
      <c r="AC27" s="541">
        <v>9.7799999999999994</v>
      </c>
      <c r="AD27" s="543">
        <v>0.9</v>
      </c>
      <c r="AE27" s="541">
        <v>7.7</v>
      </c>
      <c r="AF27" s="542">
        <v>285</v>
      </c>
      <c r="AG27" s="542">
        <v>3682</v>
      </c>
      <c r="AH27" s="541">
        <v>6.92</v>
      </c>
      <c r="AI27" s="541">
        <v>0.82</v>
      </c>
      <c r="AJ27" s="541">
        <v>8.65</v>
      </c>
      <c r="AK27" s="543">
        <v>0.91</v>
      </c>
    </row>
    <row r="28" spans="2:37" s="9" customFormat="1" ht="15.5" x14ac:dyDescent="0.35">
      <c r="B28" s="540" t="s">
        <v>722</v>
      </c>
      <c r="C28" s="541">
        <v>5.0999999999999996</v>
      </c>
      <c r="D28" s="542">
        <v>176</v>
      </c>
      <c r="E28" s="542">
        <v>3419</v>
      </c>
      <c r="F28" s="541">
        <v>4.46</v>
      </c>
      <c r="G28" s="541">
        <v>0.69</v>
      </c>
      <c r="H28" s="541">
        <v>5.94</v>
      </c>
      <c r="I28" s="543">
        <v>0.79</v>
      </c>
      <c r="J28" s="541">
        <v>6</v>
      </c>
      <c r="K28" s="542">
        <v>203</v>
      </c>
      <c r="L28" s="542">
        <v>3375</v>
      </c>
      <c r="M28" s="541">
        <v>5.26</v>
      </c>
      <c r="N28" s="541">
        <v>0.75</v>
      </c>
      <c r="O28" s="541">
        <v>6.87</v>
      </c>
      <c r="P28" s="543">
        <v>0.86</v>
      </c>
      <c r="Q28" s="541">
        <v>6.8</v>
      </c>
      <c r="R28" s="542">
        <v>225</v>
      </c>
      <c r="S28" s="542">
        <v>3296</v>
      </c>
      <c r="T28" s="541">
        <v>6.01</v>
      </c>
      <c r="U28" s="541">
        <v>0.82</v>
      </c>
      <c r="V28" s="541">
        <v>7.74</v>
      </c>
      <c r="W28" s="543">
        <v>0.91</v>
      </c>
      <c r="X28" s="541">
        <v>7.8</v>
      </c>
      <c r="Y28" s="542">
        <v>254</v>
      </c>
      <c r="Z28" s="542">
        <v>3260</v>
      </c>
      <c r="AA28" s="541">
        <v>6.92</v>
      </c>
      <c r="AB28" s="541">
        <v>0.87</v>
      </c>
      <c r="AC28" s="541">
        <v>8.76</v>
      </c>
      <c r="AD28" s="543">
        <v>0.97</v>
      </c>
      <c r="AE28" s="541">
        <v>7.3</v>
      </c>
      <c r="AF28" s="542">
        <v>221</v>
      </c>
      <c r="AG28" s="542">
        <v>3027</v>
      </c>
      <c r="AH28" s="541">
        <v>6.43</v>
      </c>
      <c r="AI28" s="541">
        <v>0.87</v>
      </c>
      <c r="AJ28" s="541">
        <v>8.2799999999999994</v>
      </c>
      <c r="AK28" s="543">
        <v>0.98</v>
      </c>
    </row>
    <row r="29" spans="2:37" s="9" customFormat="1" ht="15.5" x14ac:dyDescent="0.35">
      <c r="B29" s="540" t="s">
        <v>543</v>
      </c>
      <c r="C29" s="541">
        <v>17.7</v>
      </c>
      <c r="D29" s="542">
        <v>847</v>
      </c>
      <c r="E29" s="542">
        <v>4773</v>
      </c>
      <c r="F29" s="541">
        <v>16.690000000000001</v>
      </c>
      <c r="G29" s="541">
        <v>1.06</v>
      </c>
      <c r="H29" s="541">
        <v>18.86</v>
      </c>
      <c r="I29" s="543">
        <v>1.1100000000000001</v>
      </c>
      <c r="J29" s="541">
        <v>18.5</v>
      </c>
      <c r="K29" s="542">
        <v>873</v>
      </c>
      <c r="L29" s="542">
        <v>4727</v>
      </c>
      <c r="M29" s="541">
        <v>17.39</v>
      </c>
      <c r="N29" s="541">
        <v>1.08</v>
      </c>
      <c r="O29" s="541">
        <v>19.600000000000001</v>
      </c>
      <c r="P29" s="543">
        <v>1.1299999999999999</v>
      </c>
      <c r="Q29" s="541">
        <v>18.8</v>
      </c>
      <c r="R29" s="542">
        <v>884</v>
      </c>
      <c r="S29" s="542">
        <v>4701</v>
      </c>
      <c r="T29" s="541">
        <v>17.71</v>
      </c>
      <c r="U29" s="541">
        <v>1.0900000000000001</v>
      </c>
      <c r="V29" s="541">
        <v>19.95</v>
      </c>
      <c r="W29" s="543">
        <v>1.1499999999999999</v>
      </c>
      <c r="X29" s="541">
        <v>17.899999999999999</v>
      </c>
      <c r="Y29" s="542">
        <v>846</v>
      </c>
      <c r="Z29" s="542">
        <v>4716</v>
      </c>
      <c r="AA29" s="541">
        <v>16.87</v>
      </c>
      <c r="AB29" s="541">
        <v>1.07</v>
      </c>
      <c r="AC29" s="541">
        <v>19.059999999999999</v>
      </c>
      <c r="AD29" s="543">
        <v>1.1200000000000001</v>
      </c>
      <c r="AE29" s="541">
        <v>17.600000000000001</v>
      </c>
      <c r="AF29" s="542">
        <v>734</v>
      </c>
      <c r="AG29" s="542">
        <v>4172</v>
      </c>
      <c r="AH29" s="541">
        <v>16.47</v>
      </c>
      <c r="AI29" s="541">
        <v>1.1200000000000001</v>
      </c>
      <c r="AJ29" s="541">
        <v>18.78</v>
      </c>
      <c r="AK29" s="543">
        <v>1.19</v>
      </c>
    </row>
    <row r="30" spans="2:37" s="9" customFormat="1" ht="15.5" x14ac:dyDescent="0.35">
      <c r="B30" s="540" t="s">
        <v>357</v>
      </c>
      <c r="C30" s="541">
        <v>29.5</v>
      </c>
      <c r="D30" s="542">
        <v>1402</v>
      </c>
      <c r="E30" s="542">
        <v>4755</v>
      </c>
      <c r="F30" s="541">
        <v>28.21</v>
      </c>
      <c r="G30" s="541">
        <v>1.27</v>
      </c>
      <c r="H30" s="541">
        <v>30.8</v>
      </c>
      <c r="I30" s="543">
        <v>1.32</v>
      </c>
      <c r="J30" s="541">
        <v>31.9</v>
      </c>
      <c r="K30" s="542">
        <v>1503</v>
      </c>
      <c r="L30" s="542">
        <v>4705</v>
      </c>
      <c r="M30" s="541">
        <v>30.63</v>
      </c>
      <c r="N30" s="541">
        <v>1.31</v>
      </c>
      <c r="O30" s="541">
        <v>33.29</v>
      </c>
      <c r="P30" s="543">
        <v>1.35</v>
      </c>
      <c r="Q30" s="541">
        <v>41.5</v>
      </c>
      <c r="R30" s="542">
        <v>1934</v>
      </c>
      <c r="S30" s="542">
        <v>4656</v>
      </c>
      <c r="T30" s="541">
        <v>40.130000000000003</v>
      </c>
      <c r="U30" s="541">
        <v>1.41</v>
      </c>
      <c r="V30" s="541">
        <v>42.96</v>
      </c>
      <c r="W30" s="543">
        <v>1.42</v>
      </c>
      <c r="X30" s="541">
        <v>52.9</v>
      </c>
      <c r="Y30" s="542">
        <v>2481</v>
      </c>
      <c r="Z30" s="542">
        <v>4688</v>
      </c>
      <c r="AA30" s="541">
        <v>51.49</v>
      </c>
      <c r="AB30" s="541">
        <v>1.43</v>
      </c>
      <c r="AC30" s="541">
        <v>54.35</v>
      </c>
      <c r="AD30" s="543">
        <v>1.43</v>
      </c>
      <c r="AE30" s="541">
        <v>50.7</v>
      </c>
      <c r="AF30" s="542">
        <v>2101</v>
      </c>
      <c r="AG30" s="542">
        <v>4143</v>
      </c>
      <c r="AH30" s="541">
        <v>49.19</v>
      </c>
      <c r="AI30" s="541">
        <v>1.52</v>
      </c>
      <c r="AJ30" s="541">
        <v>52.23</v>
      </c>
      <c r="AK30" s="543">
        <v>1.52</v>
      </c>
    </row>
    <row r="31" spans="2:37" s="9" customFormat="1" ht="15.5" x14ac:dyDescent="0.35">
      <c r="B31" s="540" t="s">
        <v>723</v>
      </c>
      <c r="C31" s="541">
        <v>9.5</v>
      </c>
      <c r="D31" s="542">
        <v>454</v>
      </c>
      <c r="E31" s="542">
        <v>4772</v>
      </c>
      <c r="F31" s="541">
        <v>8.7100000000000009</v>
      </c>
      <c r="G31" s="541">
        <v>0.8</v>
      </c>
      <c r="H31" s="541">
        <v>10.38</v>
      </c>
      <c r="I31" s="543">
        <v>0.87</v>
      </c>
      <c r="J31" s="541">
        <v>9.6</v>
      </c>
      <c r="K31" s="542">
        <v>452</v>
      </c>
      <c r="L31" s="542">
        <v>4726</v>
      </c>
      <c r="M31" s="541">
        <v>8.76</v>
      </c>
      <c r="N31" s="541">
        <v>0.8</v>
      </c>
      <c r="O31" s="541">
        <v>10.44</v>
      </c>
      <c r="P31" s="543">
        <v>0.88</v>
      </c>
      <c r="Q31" s="541">
        <v>9.8000000000000007</v>
      </c>
      <c r="R31" s="542">
        <v>459</v>
      </c>
      <c r="S31" s="542">
        <v>4705</v>
      </c>
      <c r="T31" s="541">
        <v>8.94</v>
      </c>
      <c r="U31" s="541">
        <v>0.82</v>
      </c>
      <c r="V31" s="541">
        <v>10.64</v>
      </c>
      <c r="W31" s="543">
        <v>0.88</v>
      </c>
      <c r="X31" s="541">
        <v>10.1</v>
      </c>
      <c r="Y31" s="542">
        <v>479</v>
      </c>
      <c r="Z31" s="542">
        <v>4729</v>
      </c>
      <c r="AA31" s="541">
        <v>9.3000000000000007</v>
      </c>
      <c r="AB31" s="541">
        <v>0.83</v>
      </c>
      <c r="AC31" s="541">
        <v>11.02</v>
      </c>
      <c r="AD31" s="543">
        <v>0.89</v>
      </c>
      <c r="AE31" s="541">
        <v>9.1</v>
      </c>
      <c r="AF31" s="542">
        <v>379</v>
      </c>
      <c r="AG31" s="542">
        <v>4178</v>
      </c>
      <c r="AH31" s="541">
        <v>8.24</v>
      </c>
      <c r="AI31" s="541">
        <v>0.83</v>
      </c>
      <c r="AJ31" s="541">
        <v>9.98</v>
      </c>
      <c r="AK31" s="543">
        <v>0.91</v>
      </c>
    </row>
    <row r="32" spans="2:37" s="9" customFormat="1" ht="15.5" x14ac:dyDescent="0.35">
      <c r="B32" s="540" t="s">
        <v>724</v>
      </c>
      <c r="C32" s="541">
        <v>0</v>
      </c>
      <c r="D32" s="542">
        <v>0</v>
      </c>
      <c r="E32" s="542">
        <v>4736</v>
      </c>
      <c r="F32" s="541">
        <v>0</v>
      </c>
      <c r="G32" s="541">
        <v>0</v>
      </c>
      <c r="H32" s="541">
        <v>0.08</v>
      </c>
      <c r="I32" s="543">
        <v>0.08</v>
      </c>
      <c r="J32" s="541">
        <v>0</v>
      </c>
      <c r="K32" s="542">
        <v>0</v>
      </c>
      <c r="L32" s="542">
        <v>4706</v>
      </c>
      <c r="M32" s="541">
        <v>0</v>
      </c>
      <c r="N32" s="541">
        <v>0</v>
      </c>
      <c r="O32" s="541">
        <v>0.08</v>
      </c>
      <c r="P32" s="543">
        <v>0.08</v>
      </c>
      <c r="Q32" s="541">
        <v>0</v>
      </c>
      <c r="R32" s="542">
        <v>2</v>
      </c>
      <c r="S32" s="542">
        <v>4590</v>
      </c>
      <c r="T32" s="541">
        <v>0.01</v>
      </c>
      <c r="U32" s="541">
        <v>0.03</v>
      </c>
      <c r="V32" s="541">
        <v>0.16</v>
      </c>
      <c r="W32" s="543">
        <v>0.12</v>
      </c>
      <c r="X32" s="541">
        <v>0</v>
      </c>
      <c r="Y32" s="542">
        <v>1</v>
      </c>
      <c r="Z32" s="542">
        <v>4522</v>
      </c>
      <c r="AA32" s="541">
        <v>0</v>
      </c>
      <c r="AB32" s="541">
        <v>0.02</v>
      </c>
      <c r="AC32" s="541">
        <v>0.13</v>
      </c>
      <c r="AD32" s="543">
        <v>0.11</v>
      </c>
      <c r="AE32" s="541">
        <v>0</v>
      </c>
      <c r="AF32" s="542">
        <v>0</v>
      </c>
      <c r="AG32" s="542">
        <v>4029</v>
      </c>
      <c r="AH32" s="541">
        <v>0</v>
      </c>
      <c r="AI32" s="541">
        <v>0</v>
      </c>
      <c r="AJ32" s="541">
        <v>0.1</v>
      </c>
      <c r="AK32" s="543">
        <v>0.1</v>
      </c>
    </row>
    <row r="33" spans="2:37" s="9" customFormat="1" ht="15.5" x14ac:dyDescent="0.35">
      <c r="B33" s="540" t="s">
        <v>239</v>
      </c>
      <c r="C33" s="541">
        <v>10.3</v>
      </c>
      <c r="D33" s="542">
        <v>487</v>
      </c>
      <c r="E33" s="542">
        <v>4746</v>
      </c>
      <c r="F33" s="541">
        <v>9.43</v>
      </c>
      <c r="G33" s="541">
        <v>0.83</v>
      </c>
      <c r="H33" s="541">
        <v>11.16</v>
      </c>
      <c r="I33" s="543">
        <v>0.9</v>
      </c>
      <c r="J33" s="541">
        <v>10.1</v>
      </c>
      <c r="K33" s="542">
        <v>477</v>
      </c>
      <c r="L33" s="542">
        <v>4700</v>
      </c>
      <c r="M33" s="541">
        <v>9.32</v>
      </c>
      <c r="N33" s="541">
        <v>0.83</v>
      </c>
      <c r="O33" s="541">
        <v>11.05</v>
      </c>
      <c r="P33" s="543">
        <v>0.9</v>
      </c>
      <c r="Q33" s="541">
        <v>9.1999999999999993</v>
      </c>
      <c r="R33" s="542">
        <v>420</v>
      </c>
      <c r="S33" s="542">
        <v>4568</v>
      </c>
      <c r="T33" s="541">
        <v>8.39</v>
      </c>
      <c r="U33" s="541">
        <v>0.8</v>
      </c>
      <c r="V33" s="541">
        <v>10.07</v>
      </c>
      <c r="W33" s="543">
        <v>0.88</v>
      </c>
      <c r="X33" s="541">
        <v>7.2</v>
      </c>
      <c r="Y33" s="542">
        <v>324</v>
      </c>
      <c r="Z33" s="542">
        <v>4486</v>
      </c>
      <c r="AA33" s="541">
        <v>6.5</v>
      </c>
      <c r="AB33" s="541">
        <v>0.72</v>
      </c>
      <c r="AC33" s="541">
        <v>8.02</v>
      </c>
      <c r="AD33" s="543">
        <v>0.8</v>
      </c>
      <c r="AE33" s="541">
        <v>7.6</v>
      </c>
      <c r="AF33" s="542">
        <v>304</v>
      </c>
      <c r="AG33" s="542">
        <v>4003</v>
      </c>
      <c r="AH33" s="541">
        <v>6.81</v>
      </c>
      <c r="AI33" s="541">
        <v>0.78</v>
      </c>
      <c r="AJ33" s="541">
        <v>8.4600000000000009</v>
      </c>
      <c r="AK33" s="543">
        <v>0.87</v>
      </c>
    </row>
    <row r="34" spans="2:37" s="9" customFormat="1" ht="15.5" x14ac:dyDescent="0.35">
      <c r="B34" s="540" t="s">
        <v>528</v>
      </c>
      <c r="C34" s="541">
        <v>1.8</v>
      </c>
      <c r="D34" s="542">
        <v>81</v>
      </c>
      <c r="E34" s="542">
        <v>4549</v>
      </c>
      <c r="F34" s="541">
        <v>1.44</v>
      </c>
      <c r="G34" s="541">
        <v>0.34</v>
      </c>
      <c r="H34" s="541">
        <v>2.21</v>
      </c>
      <c r="I34" s="543">
        <v>0.43</v>
      </c>
      <c r="J34" s="541">
        <v>3.5</v>
      </c>
      <c r="K34" s="542">
        <v>160</v>
      </c>
      <c r="L34" s="542">
        <v>4570</v>
      </c>
      <c r="M34" s="541">
        <v>3.01</v>
      </c>
      <c r="N34" s="541">
        <v>0.49</v>
      </c>
      <c r="O34" s="541">
        <v>4.07</v>
      </c>
      <c r="P34" s="543">
        <v>0.56999999999999995</v>
      </c>
      <c r="Q34" s="541">
        <v>2.9</v>
      </c>
      <c r="R34" s="542">
        <v>131</v>
      </c>
      <c r="S34" s="542">
        <v>4565</v>
      </c>
      <c r="T34" s="541">
        <v>2.42</v>
      </c>
      <c r="U34" s="541">
        <v>0.45</v>
      </c>
      <c r="V34" s="541">
        <v>3.4</v>
      </c>
      <c r="W34" s="543">
        <v>0.53</v>
      </c>
      <c r="X34" s="541">
        <v>5</v>
      </c>
      <c r="Y34" s="542">
        <v>223</v>
      </c>
      <c r="Z34" s="542">
        <v>4502</v>
      </c>
      <c r="AA34" s="541">
        <v>4.3600000000000003</v>
      </c>
      <c r="AB34" s="541">
        <v>0.59</v>
      </c>
      <c r="AC34" s="541">
        <v>5.63</v>
      </c>
      <c r="AD34" s="543">
        <v>0.68</v>
      </c>
      <c r="AE34" s="541">
        <v>6.5</v>
      </c>
      <c r="AF34" s="542">
        <v>257</v>
      </c>
      <c r="AG34" s="542">
        <v>3983</v>
      </c>
      <c r="AH34" s="541">
        <v>5.73</v>
      </c>
      <c r="AI34" s="541">
        <v>0.72</v>
      </c>
      <c r="AJ34" s="541">
        <v>7.26</v>
      </c>
      <c r="AK34" s="543">
        <v>0.81</v>
      </c>
    </row>
    <row r="35" spans="2:37" s="9" customFormat="1" ht="15.5" x14ac:dyDescent="0.35">
      <c r="B35" s="540" t="s">
        <v>379</v>
      </c>
      <c r="C35" s="541">
        <v>40.4</v>
      </c>
      <c r="D35" s="542">
        <v>1840</v>
      </c>
      <c r="E35" s="542">
        <v>4556</v>
      </c>
      <c r="F35" s="541">
        <v>38.97</v>
      </c>
      <c r="G35" s="541">
        <v>1.42</v>
      </c>
      <c r="H35" s="541">
        <v>41.82</v>
      </c>
      <c r="I35" s="543">
        <v>1.43</v>
      </c>
      <c r="J35" s="541">
        <v>38.5</v>
      </c>
      <c r="K35" s="542">
        <v>1750</v>
      </c>
      <c r="L35" s="542">
        <v>4549</v>
      </c>
      <c r="M35" s="541">
        <v>37.07</v>
      </c>
      <c r="N35" s="541">
        <v>1.4</v>
      </c>
      <c r="O35" s="541">
        <v>39.89</v>
      </c>
      <c r="P35" s="543">
        <v>1.42</v>
      </c>
      <c r="Q35" s="541">
        <v>37.5</v>
      </c>
      <c r="R35" s="542">
        <v>1673</v>
      </c>
      <c r="S35" s="542">
        <v>4456</v>
      </c>
      <c r="T35" s="541">
        <v>36.130000000000003</v>
      </c>
      <c r="U35" s="541">
        <v>1.41</v>
      </c>
      <c r="V35" s="541">
        <v>38.979999999999997</v>
      </c>
      <c r="W35" s="543">
        <v>1.44</v>
      </c>
      <c r="X35" s="541">
        <v>37.5</v>
      </c>
      <c r="Y35" s="542">
        <v>1650</v>
      </c>
      <c r="Z35" s="542">
        <v>4404</v>
      </c>
      <c r="AA35" s="541">
        <v>36.049999999999997</v>
      </c>
      <c r="AB35" s="541">
        <v>1.42</v>
      </c>
      <c r="AC35" s="541">
        <v>38.909999999999997</v>
      </c>
      <c r="AD35" s="543">
        <v>1.44</v>
      </c>
      <c r="AE35" s="541">
        <v>36.1</v>
      </c>
      <c r="AF35" s="542">
        <v>1408</v>
      </c>
      <c r="AG35" s="542">
        <v>3895</v>
      </c>
      <c r="AH35" s="541">
        <v>34.65</v>
      </c>
      <c r="AI35" s="541">
        <v>1.5</v>
      </c>
      <c r="AJ35" s="541">
        <v>37.67</v>
      </c>
      <c r="AK35" s="543">
        <v>1.52</v>
      </c>
    </row>
    <row r="36" spans="2:37" ht="15.5" x14ac:dyDescent="0.35">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row>
    <row r="37" spans="2:37" ht="15.5" x14ac:dyDescent="0.35">
      <c r="B37" s="10" t="s">
        <v>725</v>
      </c>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row>
    <row r="38" spans="2:37" ht="15.5" x14ac:dyDescent="0.35">
      <c r="B38" s="923" t="s">
        <v>726</v>
      </c>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row>
    <row r="39" spans="2:37" ht="15.5" x14ac:dyDescent="0.35">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row>
    <row r="40" spans="2:37" s="9" customFormat="1" ht="15.5" x14ac:dyDescent="0.35">
      <c r="B40" s="141"/>
      <c r="C40" s="141"/>
      <c r="D40" s="10"/>
      <c r="E40" s="10"/>
      <c r="F40" s="497">
        <v>2016</v>
      </c>
      <c r="G40" s="10"/>
      <c r="H40" s="10"/>
      <c r="I40" s="10"/>
      <c r="J40" s="141"/>
      <c r="K40" s="10"/>
      <c r="L40" s="10"/>
      <c r="M40" s="497">
        <v>2017</v>
      </c>
      <c r="N40" s="10"/>
      <c r="O40" s="10"/>
      <c r="P40" s="10"/>
      <c r="Q40" s="141"/>
      <c r="R40" s="10"/>
      <c r="S40" s="10"/>
      <c r="T40" s="497">
        <v>2018</v>
      </c>
      <c r="U40" s="10"/>
      <c r="V40" s="10"/>
      <c r="W40" s="10"/>
      <c r="X40" s="141"/>
      <c r="Y40" s="10"/>
      <c r="Z40" s="10"/>
      <c r="AA40" s="497">
        <v>2019</v>
      </c>
      <c r="AB40" s="10"/>
      <c r="AC40" s="10"/>
      <c r="AD40" s="10"/>
      <c r="AE40" s="141"/>
      <c r="AF40" s="497"/>
      <c r="AG40" s="497"/>
      <c r="AH40" s="497">
        <v>2020</v>
      </c>
      <c r="AI40" s="497"/>
      <c r="AJ40" s="497"/>
      <c r="AK40" s="497"/>
    </row>
    <row r="41" spans="2:37" s="9" customFormat="1" ht="46.5" x14ac:dyDescent="0.35">
      <c r="B41" s="536" t="s">
        <v>384</v>
      </c>
      <c r="C41" s="537" t="s">
        <v>727</v>
      </c>
      <c r="D41" s="538" t="s">
        <v>728</v>
      </c>
      <c r="E41" s="538" t="s">
        <v>716</v>
      </c>
      <c r="F41" s="537" t="s">
        <v>717</v>
      </c>
      <c r="G41" s="537" t="s">
        <v>718</v>
      </c>
      <c r="H41" s="537" t="s">
        <v>719</v>
      </c>
      <c r="I41" s="539" t="s">
        <v>720</v>
      </c>
      <c r="J41" s="537" t="s">
        <v>727</v>
      </c>
      <c r="K41" s="538" t="s">
        <v>728</v>
      </c>
      <c r="L41" s="538" t="s">
        <v>716</v>
      </c>
      <c r="M41" s="537" t="s">
        <v>717</v>
      </c>
      <c r="N41" s="537" t="s">
        <v>718</v>
      </c>
      <c r="O41" s="537" t="s">
        <v>719</v>
      </c>
      <c r="P41" s="539" t="s">
        <v>720</v>
      </c>
      <c r="Q41" s="537" t="s">
        <v>727</v>
      </c>
      <c r="R41" s="538" t="s">
        <v>728</v>
      </c>
      <c r="S41" s="538" t="s">
        <v>716</v>
      </c>
      <c r="T41" s="537" t="s">
        <v>717</v>
      </c>
      <c r="U41" s="537" t="s">
        <v>718</v>
      </c>
      <c r="V41" s="537" t="s">
        <v>719</v>
      </c>
      <c r="W41" s="539" t="s">
        <v>720</v>
      </c>
      <c r="X41" s="537" t="s">
        <v>727</v>
      </c>
      <c r="Y41" s="538" t="s">
        <v>728</v>
      </c>
      <c r="Z41" s="538" t="s">
        <v>716</v>
      </c>
      <c r="AA41" s="537" t="s">
        <v>717</v>
      </c>
      <c r="AB41" s="537" t="s">
        <v>718</v>
      </c>
      <c r="AC41" s="537" t="s">
        <v>719</v>
      </c>
      <c r="AD41" s="539" t="s">
        <v>720</v>
      </c>
      <c r="AE41" s="537" t="s">
        <v>727</v>
      </c>
      <c r="AF41" s="538" t="s">
        <v>728</v>
      </c>
      <c r="AG41" s="538" t="s">
        <v>716</v>
      </c>
      <c r="AH41" s="537" t="s">
        <v>717</v>
      </c>
      <c r="AI41" s="537" t="s">
        <v>718</v>
      </c>
      <c r="AJ41" s="537" t="s">
        <v>719</v>
      </c>
      <c r="AK41" s="539" t="s">
        <v>720</v>
      </c>
    </row>
    <row r="42" spans="2:37" s="9" customFormat="1" ht="15.5" x14ac:dyDescent="0.35">
      <c r="B42" s="540" t="s">
        <v>721</v>
      </c>
      <c r="C42" s="541">
        <v>6.9</v>
      </c>
      <c r="D42" s="542">
        <v>308</v>
      </c>
      <c r="E42" s="542">
        <v>4439</v>
      </c>
      <c r="F42" s="541">
        <v>6.23</v>
      </c>
      <c r="G42" s="541">
        <v>0.71</v>
      </c>
      <c r="H42" s="541">
        <v>7.72</v>
      </c>
      <c r="I42" s="543">
        <v>0.78</v>
      </c>
      <c r="J42" s="541">
        <v>7.8</v>
      </c>
      <c r="K42" s="542">
        <v>344</v>
      </c>
      <c r="L42" s="542">
        <v>4401</v>
      </c>
      <c r="M42" s="541">
        <v>7.06</v>
      </c>
      <c r="N42" s="541">
        <v>0.76</v>
      </c>
      <c r="O42" s="541">
        <v>8.65</v>
      </c>
      <c r="P42" s="543">
        <v>0.83</v>
      </c>
      <c r="Q42" s="541">
        <v>8.4</v>
      </c>
      <c r="R42" s="542">
        <v>359</v>
      </c>
      <c r="S42" s="542">
        <v>4299</v>
      </c>
      <c r="T42" s="541">
        <v>7.56</v>
      </c>
      <c r="U42" s="541">
        <v>0.79</v>
      </c>
      <c r="V42" s="541">
        <v>9.2200000000000006</v>
      </c>
      <c r="W42" s="543">
        <v>0.87</v>
      </c>
      <c r="X42" s="541">
        <v>9</v>
      </c>
      <c r="Y42" s="542">
        <v>376</v>
      </c>
      <c r="Z42" s="542">
        <v>4191</v>
      </c>
      <c r="AA42" s="541">
        <v>8.14</v>
      </c>
      <c r="AB42" s="541">
        <v>0.83</v>
      </c>
      <c r="AC42" s="541">
        <v>9.8699999999999992</v>
      </c>
      <c r="AD42" s="543">
        <v>0.9</v>
      </c>
      <c r="AE42" s="541">
        <v>7.8</v>
      </c>
      <c r="AF42" s="542">
        <v>286</v>
      </c>
      <c r="AG42" s="542">
        <v>3682</v>
      </c>
      <c r="AH42" s="541">
        <v>6.95</v>
      </c>
      <c r="AI42" s="541">
        <v>0.82</v>
      </c>
      <c r="AJ42" s="541">
        <v>8.68</v>
      </c>
      <c r="AK42" s="543">
        <v>0.91</v>
      </c>
    </row>
    <row r="43" spans="2:37" s="9" customFormat="1" ht="15.5" x14ac:dyDescent="0.35">
      <c r="B43" s="540" t="s">
        <v>722</v>
      </c>
      <c r="C43" s="541">
        <v>7.3</v>
      </c>
      <c r="D43" s="542">
        <v>249</v>
      </c>
      <c r="E43" s="542">
        <v>3419</v>
      </c>
      <c r="F43" s="541">
        <v>6.46</v>
      </c>
      <c r="G43" s="541">
        <v>0.82</v>
      </c>
      <c r="H43" s="541">
        <v>8.1999999999999993</v>
      </c>
      <c r="I43" s="543">
        <v>0.92</v>
      </c>
      <c r="J43" s="541">
        <v>7.6</v>
      </c>
      <c r="K43" s="542">
        <v>256</v>
      </c>
      <c r="L43" s="542">
        <v>3375</v>
      </c>
      <c r="M43" s="541">
        <v>6.74</v>
      </c>
      <c r="N43" s="541">
        <v>0.85</v>
      </c>
      <c r="O43" s="541">
        <v>8.5299999999999994</v>
      </c>
      <c r="P43" s="543">
        <v>0.94</v>
      </c>
      <c r="Q43" s="541">
        <v>9.1</v>
      </c>
      <c r="R43" s="542">
        <v>299</v>
      </c>
      <c r="S43" s="542">
        <v>3296</v>
      </c>
      <c r="T43" s="541">
        <v>8.14</v>
      </c>
      <c r="U43" s="541">
        <v>0.93</v>
      </c>
      <c r="V43" s="541">
        <v>10.1</v>
      </c>
      <c r="W43" s="543">
        <v>1.03</v>
      </c>
      <c r="X43" s="541">
        <v>9.6999999999999993</v>
      </c>
      <c r="Y43" s="542">
        <v>315</v>
      </c>
      <c r="Z43" s="542">
        <v>3260</v>
      </c>
      <c r="AA43" s="541">
        <v>8.6999999999999993</v>
      </c>
      <c r="AB43" s="541">
        <v>0.96</v>
      </c>
      <c r="AC43" s="541">
        <v>10.72</v>
      </c>
      <c r="AD43" s="543">
        <v>1.06</v>
      </c>
      <c r="AE43" s="541">
        <v>9.1999999999999993</v>
      </c>
      <c r="AF43" s="542">
        <v>279</v>
      </c>
      <c r="AG43" s="542">
        <v>3027</v>
      </c>
      <c r="AH43" s="541">
        <v>8.24</v>
      </c>
      <c r="AI43" s="541">
        <v>0.98</v>
      </c>
      <c r="AJ43" s="541">
        <v>10.3</v>
      </c>
      <c r="AK43" s="543">
        <v>1.08</v>
      </c>
    </row>
    <row r="44" spans="2:37" s="9" customFormat="1" ht="15.5" x14ac:dyDescent="0.35">
      <c r="B44" s="540" t="s">
        <v>543</v>
      </c>
      <c r="C44" s="541">
        <v>19.3</v>
      </c>
      <c r="D44" s="542">
        <v>923</v>
      </c>
      <c r="E44" s="542">
        <v>4773</v>
      </c>
      <c r="F44" s="541">
        <v>18.239999999999998</v>
      </c>
      <c r="G44" s="541">
        <v>1.1000000000000001</v>
      </c>
      <c r="H44" s="541">
        <v>20.48</v>
      </c>
      <c r="I44" s="543">
        <v>1.1399999999999999</v>
      </c>
      <c r="J44" s="541">
        <v>20.399999999999999</v>
      </c>
      <c r="K44" s="542">
        <v>963</v>
      </c>
      <c r="L44" s="542">
        <v>4727</v>
      </c>
      <c r="M44" s="541">
        <v>19.25</v>
      </c>
      <c r="N44" s="541">
        <v>1.1200000000000001</v>
      </c>
      <c r="O44" s="541">
        <v>21.54</v>
      </c>
      <c r="P44" s="543">
        <v>1.17</v>
      </c>
      <c r="Q44" s="541">
        <v>20.9</v>
      </c>
      <c r="R44" s="542">
        <v>982</v>
      </c>
      <c r="S44" s="542">
        <v>4701</v>
      </c>
      <c r="T44" s="541">
        <v>19.75</v>
      </c>
      <c r="U44" s="541">
        <v>1.1399999999999999</v>
      </c>
      <c r="V44" s="541">
        <v>22.07</v>
      </c>
      <c r="W44" s="543">
        <v>1.18</v>
      </c>
      <c r="X44" s="541">
        <v>19.600000000000001</v>
      </c>
      <c r="Y44" s="542">
        <v>926</v>
      </c>
      <c r="Z44" s="542">
        <v>4716</v>
      </c>
      <c r="AA44" s="541">
        <v>18.53</v>
      </c>
      <c r="AB44" s="541">
        <v>1.1100000000000001</v>
      </c>
      <c r="AC44" s="541">
        <v>20.79</v>
      </c>
      <c r="AD44" s="543">
        <v>1.1499999999999999</v>
      </c>
      <c r="AE44" s="541">
        <v>19.2</v>
      </c>
      <c r="AF44" s="542">
        <v>803</v>
      </c>
      <c r="AG44" s="542">
        <v>4172</v>
      </c>
      <c r="AH44" s="541">
        <v>18.079999999999998</v>
      </c>
      <c r="AI44" s="541">
        <v>1.17</v>
      </c>
      <c r="AJ44" s="541">
        <v>20.47</v>
      </c>
      <c r="AK44" s="543">
        <v>1.22</v>
      </c>
    </row>
    <row r="45" spans="2:37" s="9" customFormat="1" ht="15.5" x14ac:dyDescent="0.35">
      <c r="B45" s="540" t="s">
        <v>357</v>
      </c>
      <c r="C45" s="541">
        <v>29.5</v>
      </c>
      <c r="D45" s="542">
        <v>1402</v>
      </c>
      <c r="E45" s="542">
        <v>4755</v>
      </c>
      <c r="F45" s="541">
        <v>28.21</v>
      </c>
      <c r="G45" s="541">
        <v>1.27</v>
      </c>
      <c r="H45" s="541">
        <v>30.8</v>
      </c>
      <c r="I45" s="543">
        <v>1.32</v>
      </c>
      <c r="J45" s="541">
        <v>32</v>
      </c>
      <c r="K45" s="542">
        <v>1504</v>
      </c>
      <c r="L45" s="542">
        <v>4705</v>
      </c>
      <c r="M45" s="541">
        <v>30.65</v>
      </c>
      <c r="N45" s="541">
        <v>1.32</v>
      </c>
      <c r="O45" s="541">
        <v>33.31</v>
      </c>
      <c r="P45" s="543">
        <v>1.34</v>
      </c>
      <c r="Q45" s="541">
        <v>41.6</v>
      </c>
      <c r="R45" s="542">
        <v>1939</v>
      </c>
      <c r="S45" s="542">
        <v>4656</v>
      </c>
      <c r="T45" s="541">
        <v>40.24</v>
      </c>
      <c r="U45" s="541">
        <v>1.41</v>
      </c>
      <c r="V45" s="541">
        <v>43.07</v>
      </c>
      <c r="W45" s="543">
        <v>1.42</v>
      </c>
      <c r="X45" s="541">
        <v>53</v>
      </c>
      <c r="Y45" s="542">
        <v>2483</v>
      </c>
      <c r="Z45" s="542">
        <v>4688</v>
      </c>
      <c r="AA45" s="541">
        <v>51.53</v>
      </c>
      <c r="AB45" s="541">
        <v>1.44</v>
      </c>
      <c r="AC45" s="541">
        <v>54.39</v>
      </c>
      <c r="AD45" s="543">
        <v>1.42</v>
      </c>
      <c r="AE45" s="541">
        <v>50.7</v>
      </c>
      <c r="AF45" s="542">
        <v>2101</v>
      </c>
      <c r="AG45" s="542">
        <v>4143</v>
      </c>
      <c r="AH45" s="541">
        <v>49.19</v>
      </c>
      <c r="AI45" s="541">
        <v>1.52</v>
      </c>
      <c r="AJ45" s="541">
        <v>52.23</v>
      </c>
      <c r="AK45" s="543">
        <v>1.52</v>
      </c>
    </row>
    <row r="46" spans="2:37" s="9" customFormat="1" ht="15.5" x14ac:dyDescent="0.35">
      <c r="B46" s="540" t="s">
        <v>723</v>
      </c>
      <c r="C46" s="541">
        <v>10.4</v>
      </c>
      <c r="D46" s="542">
        <v>498</v>
      </c>
      <c r="E46" s="542">
        <v>4772</v>
      </c>
      <c r="F46" s="541">
        <v>9.6</v>
      </c>
      <c r="G46" s="541">
        <v>0.84</v>
      </c>
      <c r="H46" s="541">
        <v>11.34</v>
      </c>
      <c r="I46" s="543">
        <v>0.9</v>
      </c>
      <c r="J46" s="541">
        <v>11</v>
      </c>
      <c r="K46" s="542">
        <v>521</v>
      </c>
      <c r="L46" s="542">
        <v>4726</v>
      </c>
      <c r="M46" s="541">
        <v>10.16</v>
      </c>
      <c r="N46" s="541">
        <v>0.86</v>
      </c>
      <c r="O46" s="541">
        <v>11.95</v>
      </c>
      <c r="P46" s="543">
        <v>0.93</v>
      </c>
      <c r="Q46" s="541">
        <v>10.4</v>
      </c>
      <c r="R46" s="542">
        <v>489</v>
      </c>
      <c r="S46" s="542">
        <v>4705</v>
      </c>
      <c r="T46" s="541">
        <v>9.5500000000000007</v>
      </c>
      <c r="U46" s="541">
        <v>0.84</v>
      </c>
      <c r="V46" s="541">
        <v>11.3</v>
      </c>
      <c r="W46" s="543">
        <v>0.91</v>
      </c>
      <c r="X46" s="541">
        <v>10.9</v>
      </c>
      <c r="Y46" s="542">
        <v>514</v>
      </c>
      <c r="Z46" s="542">
        <v>4729</v>
      </c>
      <c r="AA46" s="541">
        <v>10.01</v>
      </c>
      <c r="AB46" s="541">
        <v>0.86</v>
      </c>
      <c r="AC46" s="541">
        <v>11.79</v>
      </c>
      <c r="AD46" s="543">
        <v>0.92</v>
      </c>
      <c r="AE46" s="541">
        <v>9.9</v>
      </c>
      <c r="AF46" s="542">
        <v>413</v>
      </c>
      <c r="AG46" s="542">
        <v>4178</v>
      </c>
      <c r="AH46" s="541">
        <v>9.02</v>
      </c>
      <c r="AI46" s="541">
        <v>0.87</v>
      </c>
      <c r="AJ46" s="541">
        <v>10.83</v>
      </c>
      <c r="AK46" s="543">
        <v>0.94</v>
      </c>
    </row>
    <row r="47" spans="2:37" s="9" customFormat="1" ht="15.5" x14ac:dyDescent="0.35">
      <c r="B47" s="540" t="s">
        <v>724</v>
      </c>
      <c r="C47" s="541">
        <v>0</v>
      </c>
      <c r="D47" s="542">
        <v>0</v>
      </c>
      <c r="E47" s="542">
        <v>4736</v>
      </c>
      <c r="F47" s="541">
        <v>0</v>
      </c>
      <c r="G47" s="541">
        <v>0</v>
      </c>
      <c r="H47" s="541">
        <v>0.08</v>
      </c>
      <c r="I47" s="543">
        <v>0.08</v>
      </c>
      <c r="J47" s="541">
        <v>0</v>
      </c>
      <c r="K47" s="542">
        <v>0</v>
      </c>
      <c r="L47" s="542">
        <v>4706</v>
      </c>
      <c r="M47" s="541">
        <v>0</v>
      </c>
      <c r="N47" s="541">
        <v>0</v>
      </c>
      <c r="O47" s="541">
        <v>0.08</v>
      </c>
      <c r="P47" s="543">
        <v>0.08</v>
      </c>
      <c r="Q47" s="541">
        <v>0</v>
      </c>
      <c r="R47" s="542">
        <v>2</v>
      </c>
      <c r="S47" s="542">
        <v>4590</v>
      </c>
      <c r="T47" s="541">
        <v>0.01</v>
      </c>
      <c r="U47" s="541">
        <v>0.03</v>
      </c>
      <c r="V47" s="541">
        <v>0.16</v>
      </c>
      <c r="W47" s="543">
        <v>0.12</v>
      </c>
      <c r="X47" s="541">
        <v>0</v>
      </c>
      <c r="Y47" s="542">
        <v>2</v>
      </c>
      <c r="Z47" s="542">
        <v>4522</v>
      </c>
      <c r="AA47" s="541">
        <v>0.01</v>
      </c>
      <c r="AB47" s="541">
        <v>0.03</v>
      </c>
      <c r="AC47" s="541">
        <v>0.16</v>
      </c>
      <c r="AD47" s="543">
        <v>0.12</v>
      </c>
      <c r="AE47" s="541">
        <v>0</v>
      </c>
      <c r="AF47" s="542">
        <v>0</v>
      </c>
      <c r="AG47" s="542">
        <v>4029</v>
      </c>
      <c r="AH47" s="541">
        <v>0</v>
      </c>
      <c r="AI47" s="541">
        <v>0</v>
      </c>
      <c r="AJ47" s="541">
        <v>0.1</v>
      </c>
      <c r="AK47" s="543">
        <v>0.1</v>
      </c>
    </row>
    <row r="48" spans="2:37" s="9" customFormat="1" ht="15.5" x14ac:dyDescent="0.35">
      <c r="B48" s="540" t="s">
        <v>239</v>
      </c>
      <c r="C48" s="541">
        <v>11.8</v>
      </c>
      <c r="D48" s="542">
        <v>560</v>
      </c>
      <c r="E48" s="542">
        <v>4746</v>
      </c>
      <c r="F48" s="541">
        <v>10.91</v>
      </c>
      <c r="G48" s="541">
        <v>0.89</v>
      </c>
      <c r="H48" s="541">
        <v>12.75</v>
      </c>
      <c r="I48" s="543">
        <v>0.95</v>
      </c>
      <c r="J48" s="541">
        <v>11.7</v>
      </c>
      <c r="K48" s="542">
        <v>548</v>
      </c>
      <c r="L48" s="542">
        <v>4700</v>
      </c>
      <c r="M48" s="541">
        <v>10.77</v>
      </c>
      <c r="N48" s="541">
        <v>0.89</v>
      </c>
      <c r="O48" s="541">
        <v>12.61</v>
      </c>
      <c r="P48" s="543">
        <v>0.95</v>
      </c>
      <c r="Q48" s="541">
        <v>10.7</v>
      </c>
      <c r="R48" s="542">
        <v>489</v>
      </c>
      <c r="S48" s="542">
        <v>4568</v>
      </c>
      <c r="T48" s="541">
        <v>9.84</v>
      </c>
      <c r="U48" s="541">
        <v>0.86</v>
      </c>
      <c r="V48" s="541">
        <v>11.63</v>
      </c>
      <c r="W48" s="543">
        <v>0.93</v>
      </c>
      <c r="X48" s="541">
        <v>8.4</v>
      </c>
      <c r="Y48" s="542">
        <v>377</v>
      </c>
      <c r="Z48" s="542">
        <v>4486</v>
      </c>
      <c r="AA48" s="541">
        <v>7.63</v>
      </c>
      <c r="AB48" s="541">
        <v>0.77</v>
      </c>
      <c r="AC48" s="541">
        <v>9.25</v>
      </c>
      <c r="AD48" s="543">
        <v>0.85</v>
      </c>
      <c r="AE48" s="541">
        <v>9.1999999999999993</v>
      </c>
      <c r="AF48" s="542">
        <v>368</v>
      </c>
      <c r="AG48" s="542">
        <v>4003</v>
      </c>
      <c r="AH48" s="541">
        <v>8.34</v>
      </c>
      <c r="AI48" s="541">
        <v>0.85</v>
      </c>
      <c r="AJ48" s="541">
        <v>10.130000000000001</v>
      </c>
      <c r="AK48" s="543">
        <v>0.94</v>
      </c>
    </row>
    <row r="49" spans="2:37" s="9" customFormat="1" ht="15.5" x14ac:dyDescent="0.35">
      <c r="B49" s="540" t="s">
        <v>528</v>
      </c>
      <c r="C49" s="541">
        <v>4.7</v>
      </c>
      <c r="D49" s="542">
        <v>212</v>
      </c>
      <c r="E49" s="542">
        <v>4549</v>
      </c>
      <c r="F49" s="541">
        <v>4.09</v>
      </c>
      <c r="G49" s="541">
        <v>0.56999999999999995</v>
      </c>
      <c r="H49" s="541">
        <v>5.31</v>
      </c>
      <c r="I49" s="543">
        <v>0.65</v>
      </c>
      <c r="J49" s="541">
        <v>8.6</v>
      </c>
      <c r="K49" s="542">
        <v>392</v>
      </c>
      <c r="L49" s="542">
        <v>4570</v>
      </c>
      <c r="M49" s="541">
        <v>7.8</v>
      </c>
      <c r="N49" s="541">
        <v>0.78</v>
      </c>
      <c r="O49" s="541">
        <v>9.42</v>
      </c>
      <c r="P49" s="543">
        <v>0.84</v>
      </c>
      <c r="Q49" s="541">
        <v>11.1</v>
      </c>
      <c r="R49" s="542">
        <v>505</v>
      </c>
      <c r="S49" s="542">
        <v>4565</v>
      </c>
      <c r="T49" s="541">
        <v>10.19</v>
      </c>
      <c r="U49" s="541">
        <v>0.87</v>
      </c>
      <c r="V49" s="541">
        <v>12.01</v>
      </c>
      <c r="W49" s="543">
        <v>0.95</v>
      </c>
      <c r="X49" s="541">
        <v>11.4</v>
      </c>
      <c r="Y49" s="542">
        <v>514</v>
      </c>
      <c r="Z49" s="542">
        <v>4502</v>
      </c>
      <c r="AA49" s="541">
        <v>10.52</v>
      </c>
      <c r="AB49" s="541">
        <v>0.9</v>
      </c>
      <c r="AC49" s="541">
        <v>12.38</v>
      </c>
      <c r="AD49" s="543">
        <v>0.96</v>
      </c>
      <c r="AE49" s="541">
        <v>10.9</v>
      </c>
      <c r="AF49" s="542">
        <v>435</v>
      </c>
      <c r="AG49" s="542">
        <v>3983</v>
      </c>
      <c r="AH49" s="541">
        <v>9.99</v>
      </c>
      <c r="AI49" s="541">
        <v>0.93</v>
      </c>
      <c r="AJ49" s="541">
        <v>11.93</v>
      </c>
      <c r="AK49" s="543">
        <v>1.01</v>
      </c>
    </row>
    <row r="50" spans="2:37" s="9" customFormat="1" ht="15.5" x14ac:dyDescent="0.35">
      <c r="B50" s="540" t="s">
        <v>379</v>
      </c>
      <c r="C50" s="541">
        <v>40.799999999999997</v>
      </c>
      <c r="D50" s="542">
        <v>1861</v>
      </c>
      <c r="E50" s="542">
        <v>4556</v>
      </c>
      <c r="F50" s="541">
        <v>39.43</v>
      </c>
      <c r="G50" s="541">
        <v>1.42</v>
      </c>
      <c r="H50" s="541">
        <v>42.28</v>
      </c>
      <c r="I50" s="543">
        <v>1.43</v>
      </c>
      <c r="J50" s="541">
        <v>38.700000000000003</v>
      </c>
      <c r="K50" s="542">
        <v>1762</v>
      </c>
      <c r="L50" s="542">
        <v>4549</v>
      </c>
      <c r="M50" s="541">
        <v>37.33</v>
      </c>
      <c r="N50" s="541">
        <v>1.4</v>
      </c>
      <c r="O50" s="541">
        <v>40.159999999999997</v>
      </c>
      <c r="P50" s="543">
        <v>1.43</v>
      </c>
      <c r="Q50" s="541">
        <v>37.9</v>
      </c>
      <c r="R50" s="542">
        <v>1688</v>
      </c>
      <c r="S50" s="542">
        <v>4456</v>
      </c>
      <c r="T50" s="541">
        <v>36.47</v>
      </c>
      <c r="U50" s="541">
        <v>1.41</v>
      </c>
      <c r="V50" s="541">
        <v>39.32</v>
      </c>
      <c r="W50" s="543">
        <v>1.44</v>
      </c>
      <c r="X50" s="541">
        <v>37.6</v>
      </c>
      <c r="Y50" s="542">
        <v>1657</v>
      </c>
      <c r="Z50" s="542">
        <v>4404</v>
      </c>
      <c r="AA50" s="541">
        <v>36.21</v>
      </c>
      <c r="AB50" s="541">
        <v>1.41</v>
      </c>
      <c r="AC50" s="541">
        <v>39.07</v>
      </c>
      <c r="AD50" s="543">
        <v>1.45</v>
      </c>
      <c r="AE50" s="541">
        <v>36.299999999999997</v>
      </c>
      <c r="AF50" s="542">
        <v>1414</v>
      </c>
      <c r="AG50" s="542">
        <v>3895</v>
      </c>
      <c r="AH50" s="541">
        <v>34.81</v>
      </c>
      <c r="AI50" s="541">
        <v>1.49</v>
      </c>
      <c r="AJ50" s="541">
        <v>37.83</v>
      </c>
      <c r="AK50" s="543">
        <v>1.53</v>
      </c>
    </row>
    <row r="51" spans="2:37" ht="15.5" x14ac:dyDescent="0.35">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row>
    <row r="52" spans="2:37" ht="15.5" x14ac:dyDescent="0.35">
      <c r="B52" s="10" t="s">
        <v>729</v>
      </c>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row>
    <row r="53" spans="2:37" ht="15.5" x14ac:dyDescent="0.35">
      <c r="B53" s="923" t="s">
        <v>730</v>
      </c>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row>
    <row r="54" spans="2:37" ht="15.5" x14ac:dyDescent="0.35">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row>
    <row r="55" spans="2:37" s="9" customFormat="1" ht="101.25" customHeight="1" thickBot="1" x14ac:dyDescent="0.4">
      <c r="B55" s="544" t="s">
        <v>731</v>
      </c>
      <c r="C55" s="545" t="s">
        <v>732</v>
      </c>
      <c r="D55" s="545" t="s">
        <v>733</v>
      </c>
      <c r="E55" s="545" t="s">
        <v>734</v>
      </c>
      <c r="F55" s="545" t="s">
        <v>735</v>
      </c>
      <c r="G55" s="546" t="s">
        <v>736</v>
      </c>
      <c r="H55" s="547" t="s">
        <v>737</v>
      </c>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row>
    <row r="56" spans="2:37" s="9" customFormat="1" ht="15.5" x14ac:dyDescent="0.35">
      <c r="B56" s="548"/>
      <c r="C56" s="549" t="s">
        <v>738</v>
      </c>
      <c r="D56" s="550">
        <v>2120</v>
      </c>
      <c r="E56" s="551">
        <v>53.1</v>
      </c>
      <c r="F56" s="552">
        <v>50.99</v>
      </c>
      <c r="G56" s="553">
        <v>55.23</v>
      </c>
      <c r="H56" s="554" t="s">
        <v>739</v>
      </c>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row>
    <row r="57" spans="2:37" s="9" customFormat="1" ht="15.5" x14ac:dyDescent="0.35">
      <c r="B57" s="548"/>
      <c r="C57" s="555" t="s">
        <v>526</v>
      </c>
      <c r="D57" s="556">
        <v>2031</v>
      </c>
      <c r="E57" s="557">
        <v>5.4</v>
      </c>
      <c r="F57" s="558">
        <v>4.47</v>
      </c>
      <c r="G57" s="553">
        <v>6.43</v>
      </c>
      <c r="H57" s="558" t="s">
        <v>739</v>
      </c>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row>
    <row r="58" spans="2:37" s="9" customFormat="1" ht="15.5" x14ac:dyDescent="0.35">
      <c r="B58" s="548"/>
      <c r="C58" s="555" t="s">
        <v>721</v>
      </c>
      <c r="D58" s="556">
        <v>1842</v>
      </c>
      <c r="E58" s="557">
        <v>5.4</v>
      </c>
      <c r="F58" s="558">
        <v>4.4800000000000004</v>
      </c>
      <c r="G58" s="553">
        <v>6.56</v>
      </c>
      <c r="H58" s="558" t="s">
        <v>739</v>
      </c>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row>
    <row r="59" spans="2:37" s="9" customFormat="1" ht="15.5" x14ac:dyDescent="0.35">
      <c r="B59" s="548"/>
      <c r="C59" s="555" t="s">
        <v>722</v>
      </c>
      <c r="D59" s="556">
        <v>1584</v>
      </c>
      <c r="E59" s="557">
        <v>6.2</v>
      </c>
      <c r="F59" s="558">
        <v>5.0999999999999996</v>
      </c>
      <c r="G59" s="553">
        <v>7.48</v>
      </c>
      <c r="H59" s="558" t="s">
        <v>739</v>
      </c>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row>
    <row r="60" spans="2:37" s="9" customFormat="1" ht="15.5" x14ac:dyDescent="0.35">
      <c r="B60" s="548"/>
      <c r="C60" s="555" t="s">
        <v>740</v>
      </c>
      <c r="D60" s="556">
        <v>2014</v>
      </c>
      <c r="E60" s="557">
        <v>13.9</v>
      </c>
      <c r="F60" s="558">
        <v>12.41</v>
      </c>
      <c r="G60" s="553">
        <v>15.43</v>
      </c>
      <c r="H60" s="558" t="s">
        <v>739</v>
      </c>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row>
    <row r="61" spans="2:37" s="9" customFormat="1" ht="15.5" x14ac:dyDescent="0.35">
      <c r="B61" s="559" t="s">
        <v>741</v>
      </c>
      <c r="C61" s="555" t="s">
        <v>543</v>
      </c>
      <c r="D61" s="556">
        <v>2119</v>
      </c>
      <c r="E61" s="557">
        <v>14.8</v>
      </c>
      <c r="F61" s="558">
        <v>13.37</v>
      </c>
      <c r="G61" s="553">
        <v>16.39</v>
      </c>
      <c r="H61" s="558" t="s">
        <v>739</v>
      </c>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row>
    <row r="62" spans="2:37" s="9" customFormat="1" ht="15.5" x14ac:dyDescent="0.35">
      <c r="B62" s="548"/>
      <c r="C62" s="555" t="s">
        <v>357</v>
      </c>
      <c r="D62" s="556">
        <v>2098</v>
      </c>
      <c r="E62" s="557">
        <v>43.8</v>
      </c>
      <c r="F62" s="558">
        <v>41.69</v>
      </c>
      <c r="G62" s="553">
        <v>45.94</v>
      </c>
      <c r="H62" s="558" t="s">
        <v>739</v>
      </c>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row>
    <row r="63" spans="2:37" s="9" customFormat="1" ht="15.5" x14ac:dyDescent="0.35">
      <c r="B63" s="548"/>
      <c r="C63" s="555" t="s">
        <v>723</v>
      </c>
      <c r="D63" s="556">
        <v>2123</v>
      </c>
      <c r="E63" s="557">
        <v>6.3</v>
      </c>
      <c r="F63" s="558">
        <v>5.35</v>
      </c>
      <c r="G63" s="553">
        <v>7.43</v>
      </c>
      <c r="H63" s="558" t="s">
        <v>739</v>
      </c>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row>
    <row r="64" spans="2:37" s="9" customFormat="1" ht="15.5" x14ac:dyDescent="0.35">
      <c r="B64" s="548"/>
      <c r="C64" s="555" t="s">
        <v>724</v>
      </c>
      <c r="D64" s="556">
        <v>2033</v>
      </c>
      <c r="E64" s="557">
        <v>0</v>
      </c>
      <c r="F64" s="558">
        <v>0</v>
      </c>
      <c r="G64" s="553">
        <v>0.19</v>
      </c>
      <c r="H64" s="558" t="s">
        <v>739</v>
      </c>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row>
    <row r="65" spans="2:37" s="9" customFormat="1" ht="15.5" x14ac:dyDescent="0.35">
      <c r="B65" s="548"/>
      <c r="C65" s="555" t="s">
        <v>239</v>
      </c>
      <c r="D65" s="556">
        <v>2017</v>
      </c>
      <c r="E65" s="557">
        <v>5.9</v>
      </c>
      <c r="F65" s="558">
        <v>4.95</v>
      </c>
      <c r="G65" s="553">
        <v>7.01</v>
      </c>
      <c r="H65" s="560" t="s">
        <v>739</v>
      </c>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row>
    <row r="66" spans="2:37" s="9" customFormat="1" ht="16" thickBot="1" x14ac:dyDescent="0.4">
      <c r="B66" s="548"/>
      <c r="C66" s="555" t="s">
        <v>379</v>
      </c>
      <c r="D66" s="561">
        <v>1949</v>
      </c>
      <c r="E66" s="557">
        <v>29.6</v>
      </c>
      <c r="F66" s="558">
        <v>27.57</v>
      </c>
      <c r="G66" s="553">
        <v>31.62</v>
      </c>
      <c r="H66" s="562" t="s">
        <v>739</v>
      </c>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row>
    <row r="67" spans="2:37" s="9" customFormat="1" ht="14.5" customHeight="1" x14ac:dyDescent="0.35">
      <c r="B67" s="563"/>
      <c r="C67" s="549" t="s">
        <v>738</v>
      </c>
      <c r="D67" s="556">
        <v>2055</v>
      </c>
      <c r="E67" s="564">
        <v>68.8</v>
      </c>
      <c r="F67" s="565">
        <v>66.72</v>
      </c>
      <c r="G67" s="565">
        <v>70.73</v>
      </c>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row>
    <row r="68" spans="2:37" s="9" customFormat="1" ht="14.5" customHeight="1" x14ac:dyDescent="0.35">
      <c r="B68" s="566"/>
      <c r="C68" s="555" t="s">
        <v>526</v>
      </c>
      <c r="D68" s="556">
        <v>1990</v>
      </c>
      <c r="E68" s="567">
        <v>10.4</v>
      </c>
      <c r="F68" s="568">
        <v>9.09</v>
      </c>
      <c r="G68" s="568">
        <v>11.77</v>
      </c>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row>
    <row r="69" spans="2:37" s="9" customFormat="1" ht="14.5" customHeight="1" x14ac:dyDescent="0.35">
      <c r="B69" s="566"/>
      <c r="C69" s="555" t="s">
        <v>721</v>
      </c>
      <c r="D69" s="556">
        <v>1840</v>
      </c>
      <c r="E69" s="557">
        <v>10.1</v>
      </c>
      <c r="F69" s="558">
        <v>8.81</v>
      </c>
      <c r="G69" s="558">
        <v>11.57</v>
      </c>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row>
    <row r="70" spans="2:37" s="9" customFormat="1" ht="14.5" customHeight="1" x14ac:dyDescent="0.35">
      <c r="B70" s="569" t="s">
        <v>742</v>
      </c>
      <c r="C70" s="555" t="s">
        <v>722</v>
      </c>
      <c r="D70" s="556">
        <v>1443</v>
      </c>
      <c r="E70" s="557">
        <v>12.5</v>
      </c>
      <c r="F70" s="558">
        <v>10.93</v>
      </c>
      <c r="G70" s="558">
        <v>14.35</v>
      </c>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row>
    <row r="71" spans="2:37" s="9" customFormat="1" ht="14.5" customHeight="1" x14ac:dyDescent="0.35">
      <c r="B71" s="569" t="s">
        <v>743</v>
      </c>
      <c r="C71" s="555" t="s">
        <v>740</v>
      </c>
      <c r="D71" s="556">
        <v>1986</v>
      </c>
      <c r="E71" s="557">
        <v>22.2</v>
      </c>
      <c r="F71" s="558">
        <v>20.43</v>
      </c>
      <c r="G71" s="558">
        <v>24.09</v>
      </c>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row>
    <row r="72" spans="2:37" s="9" customFormat="1" ht="14.5" customHeight="1" x14ac:dyDescent="0.35">
      <c r="B72" s="566"/>
      <c r="C72" s="555" t="s">
        <v>543</v>
      </c>
      <c r="D72" s="556">
        <v>2053</v>
      </c>
      <c r="E72" s="557">
        <v>23.8</v>
      </c>
      <c r="F72" s="558">
        <v>22.03</v>
      </c>
      <c r="G72" s="558">
        <v>25.71</v>
      </c>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row>
    <row r="73" spans="2:37" s="9" customFormat="1" ht="14.5" customHeight="1" x14ac:dyDescent="0.35">
      <c r="B73" s="566"/>
      <c r="C73" s="555" t="s">
        <v>357</v>
      </c>
      <c r="D73" s="556">
        <v>2045</v>
      </c>
      <c r="E73" s="557">
        <v>57.8</v>
      </c>
      <c r="F73" s="558">
        <v>55.65</v>
      </c>
      <c r="G73" s="558">
        <v>59.92</v>
      </c>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row>
    <row r="74" spans="2:37" s="9" customFormat="1" ht="14.5" customHeight="1" x14ac:dyDescent="0.35">
      <c r="B74" s="566"/>
      <c r="C74" s="555" t="s">
        <v>723</v>
      </c>
      <c r="D74" s="556">
        <v>2055</v>
      </c>
      <c r="E74" s="557">
        <v>13.6</v>
      </c>
      <c r="F74" s="558">
        <v>12.16</v>
      </c>
      <c r="G74" s="558">
        <v>15.13</v>
      </c>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row>
    <row r="75" spans="2:37" s="9" customFormat="1" ht="14.5" customHeight="1" x14ac:dyDescent="0.35">
      <c r="B75" s="566"/>
      <c r="C75" s="555" t="s">
        <v>724</v>
      </c>
      <c r="D75" s="556">
        <v>1996</v>
      </c>
      <c r="E75" s="557">
        <v>0</v>
      </c>
      <c r="F75" s="558">
        <v>0</v>
      </c>
      <c r="G75" s="558">
        <v>0.19</v>
      </c>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row>
    <row r="76" spans="2:37" s="9" customFormat="1" ht="14.5" customHeight="1" x14ac:dyDescent="0.35">
      <c r="B76" s="566"/>
      <c r="C76" s="555" t="s">
        <v>239</v>
      </c>
      <c r="D76" s="556">
        <v>1986</v>
      </c>
      <c r="E76" s="557">
        <v>12.5</v>
      </c>
      <c r="F76" s="558">
        <v>11.15</v>
      </c>
      <c r="G76" s="558">
        <v>14.07</v>
      </c>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row>
    <row r="77" spans="2:37" s="9" customFormat="1" ht="12.65" customHeight="1" x14ac:dyDescent="0.35">
      <c r="B77" s="566"/>
      <c r="C77" s="555" t="s">
        <v>379</v>
      </c>
      <c r="D77" s="556">
        <v>1946</v>
      </c>
      <c r="E77" s="557">
        <v>43.1</v>
      </c>
      <c r="F77" s="558">
        <v>40.880000000000003</v>
      </c>
      <c r="G77" s="558">
        <v>45.27</v>
      </c>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row>
    <row r="78" spans="2:37" ht="15.5" x14ac:dyDescent="0.35">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row>
  </sheetData>
  <hyperlinks>
    <hyperlink ref="M8" location="'Tab 48 - Animal E.coli Clinical'!A1" display="Click here to view animal E. coli data"/>
    <hyperlink ref="B8" location="Contents!A1" display="Contents!A1"/>
    <hyperlink ref="D8" location="'Tab 30 - G-ve K. pneumoniae'!A1" display="Tab 30 - G-ve K. pneumoniae"/>
  </hyperlinks>
  <pageMargins left="0.7" right="0.7" top="0.75" bottom="0.75" header="0.3" footer="0.3"/>
  <pageSetup paperSize="9" orientation="portrait" horizontalDpi="300" verticalDpi="300"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58792D"/>
  </sheetPr>
  <dimension ref="B1:AK50"/>
  <sheetViews>
    <sheetView showGridLines="0" topLeftCell="A8" zoomScale="80" zoomScaleNormal="80" workbookViewId="0">
      <selection activeCell="B15" sqref="B15:C20"/>
    </sheetView>
  </sheetViews>
  <sheetFormatPr defaultColWidth="10.81640625" defaultRowHeight="14" x14ac:dyDescent="0.3"/>
  <cols>
    <col min="1" max="1" width="1.453125" style="8" customWidth="1"/>
    <col min="2" max="2" width="30.54296875" style="8" customWidth="1"/>
    <col min="3" max="8" width="12.54296875" style="8" customWidth="1"/>
    <col min="9" max="9" width="22.26953125" style="8" customWidth="1"/>
    <col min="10" max="37" width="12.54296875" style="8" customWidth="1"/>
    <col min="38" max="16384" width="10.81640625" style="8"/>
  </cols>
  <sheetData>
    <row r="1" spans="2:37" s="15" customFormat="1" ht="5.15" customHeight="1" x14ac:dyDescent="0.35">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2:37" s="15" customFormat="1" ht="15.5" x14ac:dyDescent="0.35">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2:37" s="15" customFormat="1" ht="15.5" x14ac:dyDescent="0.35">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s="15" customFormat="1" ht="15.75" customHeight="1" x14ac:dyDescent="0.35">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s="15" customFormat="1" ht="15.75" customHeight="1" x14ac:dyDescent="0.35">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s="15" customFormat="1" ht="18" x14ac:dyDescent="0.4">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2:37" s="15" customFormat="1" ht="18" x14ac:dyDescent="0.4">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2:37" s="15" customFormat="1" ht="18" x14ac:dyDescent="0.4">
      <c r="B8" s="171" t="s">
        <v>131</v>
      </c>
      <c r="C8" s="20"/>
      <c r="D8" s="151" t="s">
        <v>50</v>
      </c>
      <c r="E8" s="19"/>
      <c r="F8" s="19"/>
      <c r="G8" s="19"/>
      <c r="H8" s="19"/>
      <c r="I8" s="30"/>
      <c r="J8" s="30"/>
      <c r="K8" s="30"/>
      <c r="L8" s="30"/>
      <c r="M8" s="151" t="s">
        <v>744</v>
      </c>
      <c r="N8" s="30"/>
      <c r="O8" s="30"/>
      <c r="P8" s="30"/>
      <c r="Q8" s="30"/>
      <c r="R8" s="30"/>
      <c r="S8" s="30"/>
      <c r="T8" s="30"/>
      <c r="U8" s="30"/>
      <c r="V8" s="30"/>
      <c r="W8" s="30"/>
      <c r="X8" s="30"/>
      <c r="Y8" s="30"/>
      <c r="Z8" s="30"/>
      <c r="AA8" s="30"/>
      <c r="AB8" s="30"/>
      <c r="AC8" s="30"/>
      <c r="AD8" s="30"/>
      <c r="AE8" s="30"/>
      <c r="AF8" s="30"/>
      <c r="AG8" s="30"/>
      <c r="AH8" s="30"/>
      <c r="AI8" s="30"/>
      <c r="AJ8" s="30"/>
      <c r="AK8" s="30"/>
    </row>
    <row r="9" spans="2:37" s="15" customFormat="1" ht="18" x14ac:dyDescent="0.4">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s="15" customFormat="1" ht="18" x14ac:dyDescent="0.4">
      <c r="B10" s="20" t="s">
        <v>745</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s="15" customFormat="1" ht="15.5" x14ac:dyDescent="0.35">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7" ht="15.5" x14ac:dyDescent="0.35">
      <c r="B12" s="10" t="s">
        <v>746</v>
      </c>
      <c r="C12" s="141"/>
      <c r="D12" s="141"/>
      <c r="E12" s="141"/>
      <c r="F12" s="141"/>
      <c r="G12" s="141"/>
      <c r="H12" s="10" t="s">
        <v>747</v>
      </c>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row>
    <row r="13" spans="2:37" ht="15.5" x14ac:dyDescent="0.35">
      <c r="B13" s="923" t="s">
        <v>748</v>
      </c>
      <c r="C13" s="141"/>
      <c r="D13" s="141"/>
      <c r="E13" s="141"/>
      <c r="F13" s="141"/>
      <c r="G13" s="141"/>
      <c r="H13" s="923" t="s">
        <v>749</v>
      </c>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2:37" ht="15.5" x14ac:dyDescent="0.3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row>
    <row r="15" spans="2:37" s="9" customFormat="1" ht="31" x14ac:dyDescent="0.35">
      <c r="B15" s="141" t="s">
        <v>275</v>
      </c>
      <c r="C15" s="532" t="s">
        <v>710</v>
      </c>
      <c r="D15" s="141"/>
      <c r="E15" s="141"/>
      <c r="F15" s="141"/>
      <c r="G15" s="141"/>
      <c r="H15" s="141" t="s">
        <v>275</v>
      </c>
      <c r="I15" s="570" t="s">
        <v>750</v>
      </c>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row>
    <row r="16" spans="2:37" s="9" customFormat="1" ht="15.5" x14ac:dyDescent="0.35">
      <c r="B16" s="143">
        <v>2016</v>
      </c>
      <c r="C16" s="533">
        <v>820</v>
      </c>
      <c r="D16" s="141"/>
      <c r="E16" s="141"/>
      <c r="F16" s="141"/>
      <c r="G16" s="141"/>
      <c r="H16" s="143">
        <v>2016</v>
      </c>
      <c r="I16" s="571">
        <v>5.6000000000000001E-2</v>
      </c>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2:37" s="9" customFormat="1" ht="15.5" x14ac:dyDescent="0.35">
      <c r="B17" s="143">
        <v>2017</v>
      </c>
      <c r="C17" s="533">
        <v>819</v>
      </c>
      <c r="D17" s="141"/>
      <c r="E17" s="141"/>
      <c r="F17" s="141"/>
      <c r="G17" s="141"/>
      <c r="H17" s="143">
        <v>2017</v>
      </c>
      <c r="I17" s="571">
        <v>6.5000000000000002E-2</v>
      </c>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s="9" customFormat="1" ht="15.5" x14ac:dyDescent="0.35">
      <c r="B18" s="143">
        <v>2018</v>
      </c>
      <c r="C18" s="533">
        <v>782</v>
      </c>
      <c r="D18" s="141"/>
      <c r="E18" s="141"/>
      <c r="F18" s="141"/>
      <c r="G18" s="141"/>
      <c r="H18" s="143">
        <v>2018</v>
      </c>
      <c r="I18" s="571">
        <v>5.0999999999999997E-2</v>
      </c>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s="9" customFormat="1" ht="15.5" x14ac:dyDescent="0.35">
      <c r="B19" s="143">
        <v>2019</v>
      </c>
      <c r="C19" s="533">
        <v>777</v>
      </c>
      <c r="D19" s="141"/>
      <c r="E19" s="141"/>
      <c r="F19" s="141"/>
      <c r="G19" s="141"/>
      <c r="H19" s="143">
        <v>2019</v>
      </c>
      <c r="I19" s="571">
        <v>3.3000000000000002E-2</v>
      </c>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s="9" customFormat="1" ht="15.5" x14ac:dyDescent="0.35">
      <c r="B20" s="143">
        <v>2020</v>
      </c>
      <c r="C20" s="533">
        <v>729</v>
      </c>
      <c r="D20" s="141"/>
      <c r="E20" s="141"/>
      <c r="F20" s="141"/>
      <c r="G20" s="141"/>
      <c r="H20" s="143">
        <v>2020</v>
      </c>
      <c r="I20" s="571">
        <v>7.6999999999999999E-2</v>
      </c>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row>
    <row r="21" spans="2:37" ht="15.5" x14ac:dyDescent="0.35">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2:37" ht="15.5" x14ac:dyDescent="0.35">
      <c r="B22" s="10" t="s">
        <v>751</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row>
    <row r="23" spans="2:37" ht="15.5" x14ac:dyDescent="0.35">
      <c r="B23" s="923" t="s">
        <v>752</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row>
    <row r="24" spans="2:37" ht="15.5" x14ac:dyDescent="0.3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row>
    <row r="25" spans="2:37" s="9" customFormat="1" ht="15.5" x14ac:dyDescent="0.35">
      <c r="B25" s="141"/>
      <c r="C25" s="141"/>
      <c r="D25" s="10"/>
      <c r="E25" s="10"/>
      <c r="F25" s="497">
        <v>2016</v>
      </c>
      <c r="G25" s="10"/>
      <c r="H25" s="10"/>
      <c r="I25" s="10"/>
      <c r="J25" s="141"/>
      <c r="K25" s="10"/>
      <c r="L25" s="10"/>
      <c r="M25" s="497">
        <v>2017</v>
      </c>
      <c r="N25" s="10"/>
      <c r="O25" s="10"/>
      <c r="P25" s="10"/>
      <c r="Q25" s="141"/>
      <c r="R25" s="10"/>
      <c r="S25" s="10"/>
      <c r="T25" s="497">
        <v>2018</v>
      </c>
      <c r="U25" s="10"/>
      <c r="V25" s="10"/>
      <c r="W25" s="10"/>
      <c r="X25" s="141"/>
      <c r="Y25" s="10"/>
      <c r="Z25" s="10"/>
      <c r="AA25" s="497">
        <v>2019</v>
      </c>
      <c r="AB25" s="10"/>
      <c r="AC25" s="10"/>
      <c r="AD25" s="10"/>
      <c r="AE25" s="141"/>
      <c r="AF25" s="10"/>
      <c r="AG25" s="10"/>
      <c r="AH25" s="497">
        <v>2020</v>
      </c>
      <c r="AI25" s="10"/>
      <c r="AJ25" s="10"/>
      <c r="AK25" s="10"/>
    </row>
    <row r="26" spans="2:37" s="9" customFormat="1" ht="46.5" x14ac:dyDescent="0.35">
      <c r="B26" s="536" t="s">
        <v>384</v>
      </c>
      <c r="C26" s="537" t="s">
        <v>714</v>
      </c>
      <c r="D26" s="538" t="s">
        <v>715</v>
      </c>
      <c r="E26" s="538" t="s">
        <v>716</v>
      </c>
      <c r="F26" s="537" t="s">
        <v>717</v>
      </c>
      <c r="G26" s="537" t="s">
        <v>718</v>
      </c>
      <c r="H26" s="537" t="s">
        <v>719</v>
      </c>
      <c r="I26" s="539" t="s">
        <v>720</v>
      </c>
      <c r="J26" s="537" t="s">
        <v>714</v>
      </c>
      <c r="K26" s="538" t="s">
        <v>715</v>
      </c>
      <c r="L26" s="538" t="s">
        <v>716</v>
      </c>
      <c r="M26" s="537" t="s">
        <v>717</v>
      </c>
      <c r="N26" s="537" t="s">
        <v>718</v>
      </c>
      <c r="O26" s="537" t="s">
        <v>719</v>
      </c>
      <c r="P26" s="539" t="s">
        <v>720</v>
      </c>
      <c r="Q26" s="537" t="s">
        <v>714</v>
      </c>
      <c r="R26" s="538" t="s">
        <v>715</v>
      </c>
      <c r="S26" s="538" t="s">
        <v>716</v>
      </c>
      <c r="T26" s="537" t="s">
        <v>717</v>
      </c>
      <c r="U26" s="537" t="s">
        <v>718</v>
      </c>
      <c r="V26" s="537" t="s">
        <v>719</v>
      </c>
      <c r="W26" s="539" t="s">
        <v>720</v>
      </c>
      <c r="X26" s="537" t="s">
        <v>714</v>
      </c>
      <c r="Y26" s="538" t="s">
        <v>715</v>
      </c>
      <c r="Z26" s="538" t="s">
        <v>716</v>
      </c>
      <c r="AA26" s="537" t="s">
        <v>717</v>
      </c>
      <c r="AB26" s="537" t="s">
        <v>718</v>
      </c>
      <c r="AC26" s="537" t="s">
        <v>719</v>
      </c>
      <c r="AD26" s="539" t="s">
        <v>720</v>
      </c>
      <c r="AE26" s="537" t="s">
        <v>714</v>
      </c>
      <c r="AF26" s="538" t="s">
        <v>715</v>
      </c>
      <c r="AG26" s="538" t="s">
        <v>716</v>
      </c>
      <c r="AH26" s="537" t="s">
        <v>717</v>
      </c>
      <c r="AI26" s="537" t="s">
        <v>718</v>
      </c>
      <c r="AJ26" s="537" t="s">
        <v>719</v>
      </c>
      <c r="AK26" s="539" t="s">
        <v>720</v>
      </c>
    </row>
    <row r="27" spans="2:37" s="9" customFormat="1" ht="15.5" x14ac:dyDescent="0.35">
      <c r="B27" s="540" t="s">
        <v>721</v>
      </c>
      <c r="C27" s="541">
        <v>7.3</v>
      </c>
      <c r="D27" s="542">
        <v>56</v>
      </c>
      <c r="E27" s="542">
        <v>767</v>
      </c>
      <c r="F27" s="541">
        <v>5.67</v>
      </c>
      <c r="G27" s="541">
        <v>1.63</v>
      </c>
      <c r="H27" s="541">
        <v>9.36</v>
      </c>
      <c r="I27" s="543">
        <v>2.06</v>
      </c>
      <c r="J27" s="541">
        <v>8.8000000000000007</v>
      </c>
      <c r="K27" s="542">
        <v>66</v>
      </c>
      <c r="L27" s="542">
        <v>752</v>
      </c>
      <c r="M27" s="541">
        <v>6.96</v>
      </c>
      <c r="N27" s="541">
        <v>1.82</v>
      </c>
      <c r="O27" s="541">
        <v>11.01</v>
      </c>
      <c r="P27" s="543">
        <v>2.23</v>
      </c>
      <c r="Q27" s="541">
        <v>7.2</v>
      </c>
      <c r="R27" s="542">
        <v>52</v>
      </c>
      <c r="S27" s="542">
        <v>719</v>
      </c>
      <c r="T27" s="541">
        <v>5.56</v>
      </c>
      <c r="U27" s="541">
        <v>1.67</v>
      </c>
      <c r="V27" s="541">
        <v>9.36</v>
      </c>
      <c r="W27" s="543">
        <v>2.13</v>
      </c>
      <c r="X27" s="541">
        <v>5.6</v>
      </c>
      <c r="Y27" s="542">
        <v>38</v>
      </c>
      <c r="Z27" s="542">
        <v>683</v>
      </c>
      <c r="AA27" s="541">
        <v>4.08</v>
      </c>
      <c r="AB27" s="541">
        <v>1.48</v>
      </c>
      <c r="AC27" s="541">
        <v>7.54</v>
      </c>
      <c r="AD27" s="543">
        <v>1.98</v>
      </c>
      <c r="AE27" s="541">
        <v>11.2</v>
      </c>
      <c r="AF27" s="542">
        <v>71</v>
      </c>
      <c r="AG27" s="542">
        <v>634</v>
      </c>
      <c r="AH27" s="541">
        <v>8.9700000000000006</v>
      </c>
      <c r="AI27" s="541">
        <v>2.23</v>
      </c>
      <c r="AJ27" s="541">
        <v>13.89</v>
      </c>
      <c r="AK27" s="543">
        <v>2.69</v>
      </c>
    </row>
    <row r="28" spans="2:37" s="9" customFormat="1" ht="15.5" x14ac:dyDescent="0.35">
      <c r="B28" s="540" t="s">
        <v>722</v>
      </c>
      <c r="C28" s="541">
        <v>5.8</v>
      </c>
      <c r="D28" s="542">
        <v>34</v>
      </c>
      <c r="E28" s="542">
        <v>586</v>
      </c>
      <c r="F28" s="541">
        <v>4.18</v>
      </c>
      <c r="G28" s="541">
        <v>1.62</v>
      </c>
      <c r="H28" s="541">
        <v>8</v>
      </c>
      <c r="I28" s="543">
        <v>2.2000000000000002</v>
      </c>
      <c r="J28" s="541">
        <v>5.9</v>
      </c>
      <c r="K28" s="542">
        <v>32</v>
      </c>
      <c r="L28" s="542">
        <v>540</v>
      </c>
      <c r="M28" s="541">
        <v>4.2300000000000004</v>
      </c>
      <c r="N28" s="541">
        <v>1.7</v>
      </c>
      <c r="O28" s="541">
        <v>8.25</v>
      </c>
      <c r="P28" s="543">
        <v>2.3199999999999998</v>
      </c>
      <c r="Q28" s="541">
        <v>8.1999999999999993</v>
      </c>
      <c r="R28" s="542">
        <v>43</v>
      </c>
      <c r="S28" s="542">
        <v>527</v>
      </c>
      <c r="T28" s="541">
        <v>6.11</v>
      </c>
      <c r="U28" s="541">
        <v>2.0499999999999998</v>
      </c>
      <c r="V28" s="541">
        <v>10.81</v>
      </c>
      <c r="W28" s="543">
        <v>2.65</v>
      </c>
      <c r="X28" s="541">
        <v>5.0999999999999996</v>
      </c>
      <c r="Y28" s="542">
        <v>26</v>
      </c>
      <c r="Z28" s="542">
        <v>509</v>
      </c>
      <c r="AA28" s="541">
        <v>3.51</v>
      </c>
      <c r="AB28" s="541">
        <v>1.6</v>
      </c>
      <c r="AC28" s="541">
        <v>7.38</v>
      </c>
      <c r="AD28" s="543">
        <v>2.27</v>
      </c>
      <c r="AE28" s="541">
        <v>11.7</v>
      </c>
      <c r="AF28" s="542">
        <v>58</v>
      </c>
      <c r="AG28" s="542">
        <v>495</v>
      </c>
      <c r="AH28" s="541">
        <v>9.17</v>
      </c>
      <c r="AI28" s="541">
        <v>2.5499999999999998</v>
      </c>
      <c r="AJ28" s="541">
        <v>14.85</v>
      </c>
      <c r="AK28" s="543">
        <v>3.13</v>
      </c>
    </row>
    <row r="29" spans="2:37" s="9" customFormat="1" ht="15.5" x14ac:dyDescent="0.35">
      <c r="B29" s="540" t="s">
        <v>543</v>
      </c>
      <c r="C29" s="541">
        <v>6.1</v>
      </c>
      <c r="D29" s="542">
        <v>50</v>
      </c>
      <c r="E29" s="542">
        <v>820</v>
      </c>
      <c r="F29" s="541">
        <v>4.66</v>
      </c>
      <c r="G29" s="541">
        <v>1.44</v>
      </c>
      <c r="H29" s="541">
        <v>7.95</v>
      </c>
      <c r="I29" s="543">
        <v>1.85</v>
      </c>
      <c r="J29" s="541">
        <v>9.5</v>
      </c>
      <c r="K29" s="542">
        <v>77</v>
      </c>
      <c r="L29" s="542">
        <v>810</v>
      </c>
      <c r="M29" s="541">
        <v>7.67</v>
      </c>
      <c r="N29" s="541">
        <v>1.84</v>
      </c>
      <c r="O29" s="541">
        <v>11.72</v>
      </c>
      <c r="P29" s="543">
        <v>2.21</v>
      </c>
      <c r="Q29" s="541">
        <v>11.4</v>
      </c>
      <c r="R29" s="542">
        <v>89</v>
      </c>
      <c r="S29" s="542">
        <v>778</v>
      </c>
      <c r="T29" s="541">
        <v>9.39</v>
      </c>
      <c r="U29" s="541">
        <v>2.0499999999999998</v>
      </c>
      <c r="V29" s="541">
        <v>13.87</v>
      </c>
      <c r="W29" s="543">
        <v>2.4300000000000002</v>
      </c>
      <c r="X29" s="541">
        <v>9.9</v>
      </c>
      <c r="Y29" s="542">
        <v>76</v>
      </c>
      <c r="Z29" s="542">
        <v>770</v>
      </c>
      <c r="AA29" s="541">
        <v>7.96</v>
      </c>
      <c r="AB29" s="541">
        <v>1.91</v>
      </c>
      <c r="AC29" s="541">
        <v>12.18</v>
      </c>
      <c r="AD29" s="543">
        <v>2.31</v>
      </c>
      <c r="AE29" s="541">
        <v>12.4</v>
      </c>
      <c r="AF29" s="542">
        <v>90</v>
      </c>
      <c r="AG29" s="542">
        <v>725</v>
      </c>
      <c r="AH29" s="541">
        <v>10.210000000000001</v>
      </c>
      <c r="AI29" s="541">
        <v>2.2000000000000002</v>
      </c>
      <c r="AJ29" s="541">
        <v>15.01</v>
      </c>
      <c r="AK29" s="543">
        <v>2.6</v>
      </c>
    </row>
    <row r="30" spans="2:37" s="9" customFormat="1" ht="15.5" x14ac:dyDescent="0.35">
      <c r="B30" s="540" t="s">
        <v>357</v>
      </c>
      <c r="C30" s="541">
        <v>13.8</v>
      </c>
      <c r="D30" s="542">
        <v>113</v>
      </c>
      <c r="E30" s="542">
        <v>816</v>
      </c>
      <c r="F30" s="541">
        <v>11.65</v>
      </c>
      <c r="G30" s="541">
        <v>2.2000000000000002</v>
      </c>
      <c r="H30" s="541">
        <v>16.39</v>
      </c>
      <c r="I30" s="543">
        <v>2.54</v>
      </c>
      <c r="J30" s="541">
        <v>16.100000000000001</v>
      </c>
      <c r="K30" s="542">
        <v>130</v>
      </c>
      <c r="L30" s="542">
        <v>805</v>
      </c>
      <c r="M30" s="541">
        <v>13.77</v>
      </c>
      <c r="N30" s="541">
        <v>2.38</v>
      </c>
      <c r="O30" s="541">
        <v>18.850000000000001</v>
      </c>
      <c r="P30" s="543">
        <v>2.7</v>
      </c>
      <c r="Q30" s="541">
        <v>19.7</v>
      </c>
      <c r="R30" s="542">
        <v>153</v>
      </c>
      <c r="S30" s="542">
        <v>775</v>
      </c>
      <c r="T30" s="541">
        <v>17.09</v>
      </c>
      <c r="U30" s="541">
        <v>2.65</v>
      </c>
      <c r="V30" s="541">
        <v>22.69</v>
      </c>
      <c r="W30" s="543">
        <v>2.95</v>
      </c>
      <c r="X30" s="541">
        <v>21.4</v>
      </c>
      <c r="Y30" s="542">
        <v>164</v>
      </c>
      <c r="Z30" s="542">
        <v>766</v>
      </c>
      <c r="AA30" s="541">
        <v>18.649999999999999</v>
      </c>
      <c r="AB30" s="541">
        <v>2.76</v>
      </c>
      <c r="AC30" s="541">
        <v>24.45</v>
      </c>
      <c r="AD30" s="543">
        <v>3.04</v>
      </c>
      <c r="AE30" s="541">
        <v>23.3</v>
      </c>
      <c r="AF30" s="542">
        <v>169</v>
      </c>
      <c r="AG30" s="542">
        <v>724</v>
      </c>
      <c r="AH30" s="541">
        <v>20.41</v>
      </c>
      <c r="AI30" s="541">
        <v>2.93</v>
      </c>
      <c r="AJ30" s="541">
        <v>26.56</v>
      </c>
      <c r="AK30" s="543">
        <v>3.22</v>
      </c>
    </row>
    <row r="31" spans="2:37" s="9" customFormat="1" ht="15.5" x14ac:dyDescent="0.35">
      <c r="B31" s="540" t="s">
        <v>723</v>
      </c>
      <c r="C31" s="541">
        <v>4.5999999999999996</v>
      </c>
      <c r="D31" s="542">
        <v>38</v>
      </c>
      <c r="E31" s="542">
        <v>820</v>
      </c>
      <c r="F31" s="541">
        <v>3.39</v>
      </c>
      <c r="G31" s="541">
        <v>1.24</v>
      </c>
      <c r="H31" s="541">
        <v>6.3</v>
      </c>
      <c r="I31" s="543">
        <v>1.67</v>
      </c>
      <c r="J31" s="541">
        <v>7.3</v>
      </c>
      <c r="K31" s="542">
        <v>59</v>
      </c>
      <c r="L31" s="542">
        <v>810</v>
      </c>
      <c r="M31" s="541">
        <v>5.69</v>
      </c>
      <c r="N31" s="541">
        <v>1.59</v>
      </c>
      <c r="O31" s="541">
        <v>9.2799999999999994</v>
      </c>
      <c r="P31" s="543">
        <v>2</v>
      </c>
      <c r="Q31" s="541">
        <v>6.2</v>
      </c>
      <c r="R31" s="542">
        <v>48</v>
      </c>
      <c r="S31" s="542">
        <v>778</v>
      </c>
      <c r="T31" s="541">
        <v>4.68</v>
      </c>
      <c r="U31" s="541">
        <v>1.49</v>
      </c>
      <c r="V31" s="541">
        <v>8.09</v>
      </c>
      <c r="W31" s="543">
        <v>1.92</v>
      </c>
      <c r="X31" s="541">
        <v>5.2</v>
      </c>
      <c r="Y31" s="542">
        <v>40</v>
      </c>
      <c r="Z31" s="542">
        <v>773</v>
      </c>
      <c r="AA31" s="541">
        <v>3.82</v>
      </c>
      <c r="AB31" s="541">
        <v>1.35</v>
      </c>
      <c r="AC31" s="541">
        <v>6.97</v>
      </c>
      <c r="AD31" s="543">
        <v>1.8</v>
      </c>
      <c r="AE31" s="541">
        <v>6.7</v>
      </c>
      <c r="AF31" s="542">
        <v>49</v>
      </c>
      <c r="AG31" s="542">
        <v>728</v>
      </c>
      <c r="AH31" s="541">
        <v>5.13</v>
      </c>
      <c r="AI31" s="541">
        <v>1.6</v>
      </c>
      <c r="AJ31" s="541">
        <v>8.7899999999999991</v>
      </c>
      <c r="AK31" s="543">
        <v>2.06</v>
      </c>
    </row>
    <row r="32" spans="2:37" s="9" customFormat="1" ht="15.5" x14ac:dyDescent="0.35">
      <c r="B32" s="540" t="s">
        <v>724</v>
      </c>
      <c r="C32" s="541">
        <v>0.2</v>
      </c>
      <c r="D32" s="542">
        <v>2</v>
      </c>
      <c r="E32" s="542">
        <v>815</v>
      </c>
      <c r="F32" s="541">
        <v>7.0000000000000007E-2</v>
      </c>
      <c r="G32" s="541">
        <v>0.18</v>
      </c>
      <c r="H32" s="541">
        <v>0.89</v>
      </c>
      <c r="I32" s="543">
        <v>0.64</v>
      </c>
      <c r="J32" s="541">
        <v>0.2</v>
      </c>
      <c r="K32" s="542">
        <v>2</v>
      </c>
      <c r="L32" s="542">
        <v>802</v>
      </c>
      <c r="M32" s="541">
        <v>7.0000000000000007E-2</v>
      </c>
      <c r="N32" s="541">
        <v>0.18</v>
      </c>
      <c r="O32" s="541">
        <v>0.9</v>
      </c>
      <c r="P32" s="543">
        <v>0.65</v>
      </c>
      <c r="Q32" s="541">
        <v>0.4</v>
      </c>
      <c r="R32" s="542">
        <v>3</v>
      </c>
      <c r="S32" s="542">
        <v>762</v>
      </c>
      <c r="T32" s="541">
        <v>0.13</v>
      </c>
      <c r="U32" s="541">
        <v>0.26</v>
      </c>
      <c r="V32" s="541">
        <v>1.1499999999999999</v>
      </c>
      <c r="W32" s="543">
        <v>0.76</v>
      </c>
      <c r="X32" s="541">
        <v>0.1</v>
      </c>
      <c r="Y32" s="542">
        <v>1</v>
      </c>
      <c r="Z32" s="542">
        <v>742</v>
      </c>
      <c r="AA32" s="541">
        <v>0.02</v>
      </c>
      <c r="AB32" s="541">
        <v>0.11</v>
      </c>
      <c r="AC32" s="541">
        <v>0.76</v>
      </c>
      <c r="AD32" s="543">
        <v>0.63</v>
      </c>
      <c r="AE32" s="541">
        <v>0</v>
      </c>
      <c r="AF32" s="542">
        <v>0</v>
      </c>
      <c r="AG32" s="542">
        <v>701</v>
      </c>
      <c r="AH32" s="541">
        <v>0</v>
      </c>
      <c r="AI32" s="541">
        <v>0</v>
      </c>
      <c r="AJ32" s="541">
        <v>0.55000000000000004</v>
      </c>
      <c r="AK32" s="543">
        <v>0.55000000000000004</v>
      </c>
    </row>
    <row r="33" spans="2:37" s="9" customFormat="1" ht="15.5" x14ac:dyDescent="0.35">
      <c r="B33" s="540" t="s">
        <v>239</v>
      </c>
      <c r="C33" s="541">
        <v>9</v>
      </c>
      <c r="D33" s="542">
        <v>73</v>
      </c>
      <c r="E33" s="542">
        <v>815</v>
      </c>
      <c r="F33" s="541">
        <v>7.18</v>
      </c>
      <c r="G33" s="541">
        <v>1.78</v>
      </c>
      <c r="H33" s="541">
        <v>11.11</v>
      </c>
      <c r="I33" s="543">
        <v>2.15</v>
      </c>
      <c r="J33" s="541">
        <v>11.6</v>
      </c>
      <c r="K33" s="542">
        <v>93</v>
      </c>
      <c r="L33" s="542">
        <v>799</v>
      </c>
      <c r="M33" s="541">
        <v>9.6</v>
      </c>
      <c r="N33" s="541">
        <v>2.04</v>
      </c>
      <c r="O33" s="541">
        <v>14.05</v>
      </c>
      <c r="P33" s="543">
        <v>2.41</v>
      </c>
      <c r="Q33" s="541">
        <v>10</v>
      </c>
      <c r="R33" s="542">
        <v>76</v>
      </c>
      <c r="S33" s="542">
        <v>759</v>
      </c>
      <c r="T33" s="541">
        <v>8.07</v>
      </c>
      <c r="U33" s="541">
        <v>1.94</v>
      </c>
      <c r="V33" s="541">
        <v>12.35</v>
      </c>
      <c r="W33" s="543">
        <v>2.34</v>
      </c>
      <c r="X33" s="541">
        <v>9.6</v>
      </c>
      <c r="Y33" s="542">
        <v>71</v>
      </c>
      <c r="Z33" s="542">
        <v>739</v>
      </c>
      <c r="AA33" s="541">
        <v>7.69</v>
      </c>
      <c r="AB33" s="541">
        <v>1.92</v>
      </c>
      <c r="AC33" s="541">
        <v>11.95</v>
      </c>
      <c r="AD33" s="543">
        <v>2.34</v>
      </c>
      <c r="AE33" s="541">
        <v>10.6</v>
      </c>
      <c r="AF33" s="542">
        <v>74</v>
      </c>
      <c r="AG33" s="542">
        <v>696</v>
      </c>
      <c r="AH33" s="541">
        <v>8.5500000000000007</v>
      </c>
      <c r="AI33" s="541">
        <v>2.08</v>
      </c>
      <c r="AJ33" s="541">
        <v>13.14</v>
      </c>
      <c r="AK33" s="543">
        <v>2.5099999999999998</v>
      </c>
    </row>
    <row r="34" spans="2:37" s="9" customFormat="1" ht="15.5" x14ac:dyDescent="0.35">
      <c r="B34" s="540" t="s">
        <v>528</v>
      </c>
      <c r="C34" s="541">
        <v>1.1000000000000001</v>
      </c>
      <c r="D34" s="542">
        <v>9</v>
      </c>
      <c r="E34" s="542">
        <v>785</v>
      </c>
      <c r="F34" s="541">
        <v>0.6</v>
      </c>
      <c r="G34" s="541">
        <v>0.55000000000000004</v>
      </c>
      <c r="H34" s="541">
        <v>2.16</v>
      </c>
      <c r="I34" s="543">
        <v>1.01</v>
      </c>
      <c r="J34" s="541">
        <v>1.8</v>
      </c>
      <c r="K34" s="542">
        <v>14</v>
      </c>
      <c r="L34" s="542">
        <v>782</v>
      </c>
      <c r="M34" s="541">
        <v>1.07</v>
      </c>
      <c r="N34" s="541">
        <v>0.72</v>
      </c>
      <c r="O34" s="541">
        <v>2.98</v>
      </c>
      <c r="P34" s="543">
        <v>1.19</v>
      </c>
      <c r="Q34" s="541">
        <v>2.1</v>
      </c>
      <c r="R34" s="542">
        <v>16</v>
      </c>
      <c r="S34" s="542">
        <v>759</v>
      </c>
      <c r="T34" s="541">
        <v>1.3</v>
      </c>
      <c r="U34" s="541">
        <v>0.81</v>
      </c>
      <c r="V34" s="541">
        <v>3.4</v>
      </c>
      <c r="W34" s="543">
        <v>1.29</v>
      </c>
      <c r="X34" s="541">
        <v>1.5</v>
      </c>
      <c r="Y34" s="542">
        <v>11</v>
      </c>
      <c r="Z34" s="542">
        <v>741</v>
      </c>
      <c r="AA34" s="541">
        <v>0.83</v>
      </c>
      <c r="AB34" s="541">
        <v>0.65</v>
      </c>
      <c r="AC34" s="541">
        <v>2.64</v>
      </c>
      <c r="AD34" s="543">
        <v>1.1599999999999999</v>
      </c>
      <c r="AE34" s="541">
        <v>2</v>
      </c>
      <c r="AF34" s="542">
        <v>14</v>
      </c>
      <c r="AG34" s="542">
        <v>695</v>
      </c>
      <c r="AH34" s="541">
        <v>1.2</v>
      </c>
      <c r="AI34" s="541">
        <v>0.81</v>
      </c>
      <c r="AJ34" s="541">
        <v>3.35</v>
      </c>
      <c r="AK34" s="543">
        <v>1.34</v>
      </c>
    </row>
    <row r="35" spans="2:37" s="9" customFormat="1" ht="15.5" x14ac:dyDescent="0.35">
      <c r="B35" s="540" t="s">
        <v>379</v>
      </c>
      <c r="C35" s="541">
        <v>22.1</v>
      </c>
      <c r="D35" s="542">
        <v>176</v>
      </c>
      <c r="E35" s="542">
        <v>798</v>
      </c>
      <c r="F35" s="541">
        <v>19.32</v>
      </c>
      <c r="G35" s="541">
        <v>2.74</v>
      </c>
      <c r="H35" s="541">
        <v>25.06</v>
      </c>
      <c r="I35" s="543">
        <v>3</v>
      </c>
      <c r="J35" s="541">
        <v>22</v>
      </c>
      <c r="K35" s="542">
        <v>174</v>
      </c>
      <c r="L35" s="542">
        <v>790</v>
      </c>
      <c r="M35" s="541">
        <v>19.27</v>
      </c>
      <c r="N35" s="541">
        <v>2.76</v>
      </c>
      <c r="O35" s="541">
        <v>25.05</v>
      </c>
      <c r="P35" s="543">
        <v>3.02</v>
      </c>
      <c r="Q35" s="541">
        <v>20</v>
      </c>
      <c r="R35" s="542">
        <v>149</v>
      </c>
      <c r="S35" s="542">
        <v>746</v>
      </c>
      <c r="T35" s="541">
        <v>17.260000000000002</v>
      </c>
      <c r="U35" s="541">
        <v>2.71</v>
      </c>
      <c r="V35" s="541">
        <v>22.99</v>
      </c>
      <c r="W35" s="543">
        <v>3.02</v>
      </c>
      <c r="X35" s="541">
        <v>19.600000000000001</v>
      </c>
      <c r="Y35" s="542">
        <v>143</v>
      </c>
      <c r="Z35" s="542">
        <v>730</v>
      </c>
      <c r="AA35" s="541">
        <v>16.87</v>
      </c>
      <c r="AB35" s="541">
        <v>2.72</v>
      </c>
      <c r="AC35" s="541">
        <v>22.62</v>
      </c>
      <c r="AD35" s="543">
        <v>3.03</v>
      </c>
      <c r="AE35" s="541">
        <v>21.1</v>
      </c>
      <c r="AF35" s="542">
        <v>144</v>
      </c>
      <c r="AG35" s="542">
        <v>684</v>
      </c>
      <c r="AH35" s="541">
        <v>18.16</v>
      </c>
      <c r="AI35" s="541">
        <v>2.89</v>
      </c>
      <c r="AJ35" s="541">
        <v>24.27</v>
      </c>
      <c r="AK35" s="543">
        <v>3.22</v>
      </c>
    </row>
    <row r="36" spans="2:37" ht="15.5" x14ac:dyDescent="0.35">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row>
    <row r="37" spans="2:37" ht="15.5" x14ac:dyDescent="0.35">
      <c r="B37" s="10" t="s">
        <v>753</v>
      </c>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row>
    <row r="38" spans="2:37" ht="15.5" x14ac:dyDescent="0.35">
      <c r="B38" s="923" t="s">
        <v>754</v>
      </c>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row>
    <row r="39" spans="2:37" ht="15.5" x14ac:dyDescent="0.35">
      <c r="B39" s="11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row>
    <row r="40" spans="2:37" s="9" customFormat="1" ht="15.5" x14ac:dyDescent="0.35">
      <c r="B40" s="141"/>
      <c r="C40" s="141"/>
      <c r="D40" s="10"/>
      <c r="E40" s="10"/>
      <c r="F40" s="497">
        <v>2016</v>
      </c>
      <c r="G40" s="10"/>
      <c r="H40" s="10"/>
      <c r="I40" s="10"/>
      <c r="J40" s="141"/>
      <c r="K40" s="10"/>
      <c r="L40" s="10"/>
      <c r="M40" s="497">
        <v>2017</v>
      </c>
      <c r="N40" s="10"/>
      <c r="O40" s="10"/>
      <c r="P40" s="10"/>
      <c r="Q40" s="141"/>
      <c r="R40" s="10"/>
      <c r="S40" s="10"/>
      <c r="T40" s="497">
        <v>2018</v>
      </c>
      <c r="U40" s="10"/>
      <c r="V40" s="10"/>
      <c r="W40" s="10"/>
      <c r="X40" s="141"/>
      <c r="Y40" s="10"/>
      <c r="Z40" s="10"/>
      <c r="AA40" s="497">
        <v>2019</v>
      </c>
      <c r="AB40" s="10"/>
      <c r="AC40" s="10"/>
      <c r="AD40" s="10"/>
      <c r="AE40" s="141"/>
      <c r="AF40" s="10"/>
      <c r="AG40" s="10"/>
      <c r="AH40" s="497">
        <v>2020</v>
      </c>
      <c r="AI40" s="10"/>
      <c r="AJ40" s="10"/>
      <c r="AK40" s="10"/>
    </row>
    <row r="41" spans="2:37" s="9" customFormat="1" ht="46.5" x14ac:dyDescent="0.35">
      <c r="B41" s="536" t="s">
        <v>384</v>
      </c>
      <c r="C41" s="537" t="s">
        <v>727</v>
      </c>
      <c r="D41" s="538" t="s">
        <v>728</v>
      </c>
      <c r="E41" s="538" t="s">
        <v>716</v>
      </c>
      <c r="F41" s="537" t="s">
        <v>717</v>
      </c>
      <c r="G41" s="537" t="s">
        <v>718</v>
      </c>
      <c r="H41" s="537" t="s">
        <v>719</v>
      </c>
      <c r="I41" s="539" t="s">
        <v>720</v>
      </c>
      <c r="J41" s="537" t="s">
        <v>727</v>
      </c>
      <c r="K41" s="538" t="s">
        <v>728</v>
      </c>
      <c r="L41" s="538" t="s">
        <v>716</v>
      </c>
      <c r="M41" s="537" t="s">
        <v>717</v>
      </c>
      <c r="N41" s="537" t="s">
        <v>718</v>
      </c>
      <c r="O41" s="537" t="s">
        <v>719</v>
      </c>
      <c r="P41" s="539" t="s">
        <v>720</v>
      </c>
      <c r="Q41" s="537" t="s">
        <v>727</v>
      </c>
      <c r="R41" s="538" t="s">
        <v>728</v>
      </c>
      <c r="S41" s="538" t="s">
        <v>716</v>
      </c>
      <c r="T41" s="537" t="s">
        <v>717</v>
      </c>
      <c r="U41" s="537" t="s">
        <v>718</v>
      </c>
      <c r="V41" s="537" t="s">
        <v>719</v>
      </c>
      <c r="W41" s="539" t="s">
        <v>720</v>
      </c>
      <c r="X41" s="537" t="s">
        <v>727</v>
      </c>
      <c r="Y41" s="538" t="s">
        <v>728</v>
      </c>
      <c r="Z41" s="538" t="s">
        <v>716</v>
      </c>
      <c r="AA41" s="537" t="s">
        <v>717</v>
      </c>
      <c r="AB41" s="537" t="s">
        <v>718</v>
      </c>
      <c r="AC41" s="537" t="s">
        <v>719</v>
      </c>
      <c r="AD41" s="539" t="s">
        <v>720</v>
      </c>
      <c r="AE41" s="537" t="s">
        <v>727</v>
      </c>
      <c r="AF41" s="538" t="s">
        <v>728</v>
      </c>
      <c r="AG41" s="538" t="s">
        <v>716</v>
      </c>
      <c r="AH41" s="537" t="s">
        <v>717</v>
      </c>
      <c r="AI41" s="537" t="s">
        <v>718</v>
      </c>
      <c r="AJ41" s="537" t="s">
        <v>719</v>
      </c>
      <c r="AK41" s="539" t="s">
        <v>720</v>
      </c>
    </row>
    <row r="42" spans="2:37" s="9" customFormat="1" ht="15.5" x14ac:dyDescent="0.35">
      <c r="B42" s="540" t="s">
        <v>721</v>
      </c>
      <c r="C42" s="541">
        <v>7.4</v>
      </c>
      <c r="D42" s="542">
        <v>57</v>
      </c>
      <c r="E42" s="542">
        <v>767</v>
      </c>
      <c r="F42" s="541">
        <v>5.78</v>
      </c>
      <c r="G42" s="541">
        <v>1.65</v>
      </c>
      <c r="H42" s="541">
        <v>9.51</v>
      </c>
      <c r="I42" s="543">
        <v>2.08</v>
      </c>
      <c r="J42" s="541">
        <v>8.9</v>
      </c>
      <c r="K42" s="542">
        <v>67</v>
      </c>
      <c r="L42" s="542">
        <v>752</v>
      </c>
      <c r="M42" s="541">
        <v>7.08</v>
      </c>
      <c r="N42" s="541">
        <v>1.83</v>
      </c>
      <c r="O42" s="541">
        <v>11.16</v>
      </c>
      <c r="P42" s="543">
        <v>2.25</v>
      </c>
      <c r="Q42" s="541">
        <v>7.2</v>
      </c>
      <c r="R42" s="542">
        <v>52</v>
      </c>
      <c r="S42" s="542">
        <v>719</v>
      </c>
      <c r="T42" s="541">
        <v>5.56</v>
      </c>
      <c r="U42" s="541">
        <v>1.67</v>
      </c>
      <c r="V42" s="541">
        <v>9.36</v>
      </c>
      <c r="W42" s="543">
        <v>2.13</v>
      </c>
      <c r="X42" s="541">
        <v>5.6</v>
      </c>
      <c r="Y42" s="542">
        <v>38</v>
      </c>
      <c r="Z42" s="542">
        <v>683</v>
      </c>
      <c r="AA42" s="541">
        <v>4.08</v>
      </c>
      <c r="AB42" s="541">
        <v>1.48</v>
      </c>
      <c r="AC42" s="541">
        <v>7.54</v>
      </c>
      <c r="AD42" s="543">
        <v>1.98</v>
      </c>
      <c r="AE42" s="541">
        <v>11.4</v>
      </c>
      <c r="AF42" s="542">
        <v>72</v>
      </c>
      <c r="AG42" s="542">
        <v>634</v>
      </c>
      <c r="AH42" s="541">
        <v>9.1199999999999992</v>
      </c>
      <c r="AI42" s="541">
        <v>2.2400000000000002</v>
      </c>
      <c r="AJ42" s="541">
        <v>14.06</v>
      </c>
      <c r="AK42" s="543">
        <v>2.7</v>
      </c>
    </row>
    <row r="43" spans="2:37" s="9" customFormat="1" ht="15.5" x14ac:dyDescent="0.35">
      <c r="B43" s="540" t="s">
        <v>722</v>
      </c>
      <c r="C43" s="541">
        <v>7.2</v>
      </c>
      <c r="D43" s="542">
        <v>42</v>
      </c>
      <c r="E43" s="542">
        <v>586</v>
      </c>
      <c r="F43" s="541">
        <v>5.35</v>
      </c>
      <c r="G43" s="541">
        <v>1.82</v>
      </c>
      <c r="H43" s="541">
        <v>9.5500000000000007</v>
      </c>
      <c r="I43" s="543">
        <v>2.38</v>
      </c>
      <c r="J43" s="541">
        <v>7.4</v>
      </c>
      <c r="K43" s="542">
        <v>40</v>
      </c>
      <c r="L43" s="542">
        <v>540</v>
      </c>
      <c r="M43" s="541">
        <v>5.49</v>
      </c>
      <c r="N43" s="541">
        <v>1.92</v>
      </c>
      <c r="O43" s="541">
        <v>9.93</v>
      </c>
      <c r="P43" s="543">
        <v>2.52</v>
      </c>
      <c r="Q43" s="541">
        <v>9.3000000000000007</v>
      </c>
      <c r="R43" s="542">
        <v>49</v>
      </c>
      <c r="S43" s="542">
        <v>527</v>
      </c>
      <c r="T43" s="541">
        <v>7.1</v>
      </c>
      <c r="U43" s="541">
        <v>2.2000000000000002</v>
      </c>
      <c r="V43" s="541">
        <v>12.08</v>
      </c>
      <c r="W43" s="543">
        <v>2.78</v>
      </c>
      <c r="X43" s="541">
        <v>6.3</v>
      </c>
      <c r="Y43" s="542">
        <v>32</v>
      </c>
      <c r="Z43" s="542">
        <v>509</v>
      </c>
      <c r="AA43" s="541">
        <v>4.49</v>
      </c>
      <c r="AB43" s="541">
        <v>1.8</v>
      </c>
      <c r="AC43" s="541">
        <v>8.74</v>
      </c>
      <c r="AD43" s="543">
        <v>2.4500000000000002</v>
      </c>
      <c r="AE43" s="541">
        <v>12.3</v>
      </c>
      <c r="AF43" s="542">
        <v>61</v>
      </c>
      <c r="AG43" s="542">
        <v>495</v>
      </c>
      <c r="AH43" s="541">
        <v>9.7100000000000009</v>
      </c>
      <c r="AI43" s="541">
        <v>2.61</v>
      </c>
      <c r="AJ43" s="541">
        <v>15.51</v>
      </c>
      <c r="AK43" s="543">
        <v>3.19</v>
      </c>
    </row>
    <row r="44" spans="2:37" s="9" customFormat="1" ht="15.5" x14ac:dyDescent="0.35">
      <c r="B44" s="540" t="s">
        <v>543</v>
      </c>
      <c r="C44" s="541">
        <v>9.8000000000000007</v>
      </c>
      <c r="D44" s="542">
        <v>80</v>
      </c>
      <c r="E44" s="542">
        <v>820</v>
      </c>
      <c r="F44" s="541">
        <v>7.91</v>
      </c>
      <c r="G44" s="541">
        <v>1.85</v>
      </c>
      <c r="H44" s="541">
        <v>11.98</v>
      </c>
      <c r="I44" s="543">
        <v>2.2200000000000002</v>
      </c>
      <c r="J44" s="541">
        <v>13.1</v>
      </c>
      <c r="K44" s="542">
        <v>106</v>
      </c>
      <c r="L44" s="542">
        <v>810</v>
      </c>
      <c r="M44" s="541">
        <v>10.94</v>
      </c>
      <c r="N44" s="541">
        <v>2.15</v>
      </c>
      <c r="O44" s="541">
        <v>15.58</v>
      </c>
      <c r="P44" s="543">
        <v>2.4900000000000002</v>
      </c>
      <c r="Q44" s="541">
        <v>12.7</v>
      </c>
      <c r="R44" s="542">
        <v>99</v>
      </c>
      <c r="S44" s="542">
        <v>778</v>
      </c>
      <c r="T44" s="541">
        <v>10.56</v>
      </c>
      <c r="U44" s="541">
        <v>2.16</v>
      </c>
      <c r="V44" s="541">
        <v>15.25</v>
      </c>
      <c r="W44" s="543">
        <v>2.5299999999999998</v>
      </c>
      <c r="X44" s="541">
        <v>11.2</v>
      </c>
      <c r="Y44" s="542">
        <v>86</v>
      </c>
      <c r="Z44" s="542">
        <v>770</v>
      </c>
      <c r="AA44" s="541">
        <v>9.1300000000000008</v>
      </c>
      <c r="AB44" s="541">
        <v>2.04</v>
      </c>
      <c r="AC44" s="541">
        <v>13.59</v>
      </c>
      <c r="AD44" s="543">
        <v>2.42</v>
      </c>
      <c r="AE44" s="541">
        <v>14.3</v>
      </c>
      <c r="AF44" s="542">
        <v>104</v>
      </c>
      <c r="AG44" s="542">
        <v>725</v>
      </c>
      <c r="AH44" s="541">
        <v>11.98</v>
      </c>
      <c r="AI44" s="541">
        <v>2.36</v>
      </c>
      <c r="AJ44" s="541">
        <v>17.079999999999998</v>
      </c>
      <c r="AK44" s="543">
        <v>2.74</v>
      </c>
    </row>
    <row r="45" spans="2:37" s="9" customFormat="1" ht="15.5" x14ac:dyDescent="0.35">
      <c r="B45" s="540" t="s">
        <v>357</v>
      </c>
      <c r="C45" s="541">
        <v>13.8</v>
      </c>
      <c r="D45" s="542">
        <v>113</v>
      </c>
      <c r="E45" s="542">
        <v>816</v>
      </c>
      <c r="F45" s="541">
        <v>11.65</v>
      </c>
      <c r="G45" s="541">
        <v>2.2000000000000002</v>
      </c>
      <c r="H45" s="541">
        <v>16.39</v>
      </c>
      <c r="I45" s="543">
        <v>2.54</v>
      </c>
      <c r="J45" s="541">
        <v>16.100000000000001</v>
      </c>
      <c r="K45" s="542">
        <v>130</v>
      </c>
      <c r="L45" s="542">
        <v>805</v>
      </c>
      <c r="M45" s="541">
        <v>13.77</v>
      </c>
      <c r="N45" s="541">
        <v>2.38</v>
      </c>
      <c r="O45" s="541">
        <v>18.850000000000001</v>
      </c>
      <c r="P45" s="543">
        <v>2.7</v>
      </c>
      <c r="Q45" s="541">
        <v>20</v>
      </c>
      <c r="R45" s="542">
        <v>155</v>
      </c>
      <c r="S45" s="542">
        <v>775</v>
      </c>
      <c r="T45" s="541">
        <v>17.329999999999998</v>
      </c>
      <c r="U45" s="541">
        <v>2.67</v>
      </c>
      <c r="V45" s="541">
        <v>22.96</v>
      </c>
      <c r="W45" s="543">
        <v>2.96</v>
      </c>
      <c r="X45" s="541">
        <v>21.5</v>
      </c>
      <c r="Y45" s="542">
        <v>165</v>
      </c>
      <c r="Z45" s="542">
        <v>766</v>
      </c>
      <c r="AA45" s="541">
        <v>18.78</v>
      </c>
      <c r="AB45" s="541">
        <v>2.76</v>
      </c>
      <c r="AC45" s="541">
        <v>24.59</v>
      </c>
      <c r="AD45" s="543">
        <v>3.05</v>
      </c>
      <c r="AE45" s="541">
        <v>23.5</v>
      </c>
      <c r="AF45" s="542">
        <v>170</v>
      </c>
      <c r="AG45" s="542">
        <v>724</v>
      </c>
      <c r="AH45" s="541">
        <v>20.54</v>
      </c>
      <c r="AI45" s="541">
        <v>2.94</v>
      </c>
      <c r="AJ45" s="541">
        <v>26.7</v>
      </c>
      <c r="AK45" s="543">
        <v>3.22</v>
      </c>
    </row>
    <row r="46" spans="2:37" s="9" customFormat="1" ht="15.5" x14ac:dyDescent="0.35">
      <c r="B46" s="540" t="s">
        <v>723</v>
      </c>
      <c r="C46" s="541">
        <v>4.5999999999999996</v>
      </c>
      <c r="D46" s="542">
        <v>38</v>
      </c>
      <c r="E46" s="542">
        <v>820</v>
      </c>
      <c r="F46" s="541">
        <v>3.39</v>
      </c>
      <c r="G46" s="541">
        <v>1.24</v>
      </c>
      <c r="H46" s="541">
        <v>6.3</v>
      </c>
      <c r="I46" s="543">
        <v>1.67</v>
      </c>
      <c r="J46" s="541">
        <v>7.3</v>
      </c>
      <c r="K46" s="542">
        <v>59</v>
      </c>
      <c r="L46" s="542">
        <v>810</v>
      </c>
      <c r="M46" s="541">
        <v>5.69</v>
      </c>
      <c r="N46" s="541">
        <v>1.59</v>
      </c>
      <c r="O46" s="541">
        <v>9.2799999999999994</v>
      </c>
      <c r="P46" s="543">
        <v>2</v>
      </c>
      <c r="Q46" s="541">
        <v>6.4</v>
      </c>
      <c r="R46" s="542">
        <v>50</v>
      </c>
      <c r="S46" s="542">
        <v>778</v>
      </c>
      <c r="T46" s="541">
        <v>4.91</v>
      </c>
      <c r="U46" s="541">
        <v>1.52</v>
      </c>
      <c r="V46" s="541">
        <v>8.3699999999999992</v>
      </c>
      <c r="W46" s="543">
        <v>1.94</v>
      </c>
      <c r="X46" s="541">
        <v>5.3</v>
      </c>
      <c r="Y46" s="542">
        <v>41</v>
      </c>
      <c r="Z46" s="542">
        <v>773</v>
      </c>
      <c r="AA46" s="541">
        <v>3.93</v>
      </c>
      <c r="AB46" s="541">
        <v>1.37</v>
      </c>
      <c r="AC46" s="541">
        <v>7.12</v>
      </c>
      <c r="AD46" s="543">
        <v>1.82</v>
      </c>
      <c r="AE46" s="541">
        <v>7</v>
      </c>
      <c r="AF46" s="542">
        <v>51</v>
      </c>
      <c r="AG46" s="542">
        <v>728</v>
      </c>
      <c r="AH46" s="541">
        <v>5.37</v>
      </c>
      <c r="AI46" s="541">
        <v>1.64</v>
      </c>
      <c r="AJ46" s="541">
        <v>9.09</v>
      </c>
      <c r="AK46" s="543">
        <v>2.08</v>
      </c>
    </row>
    <row r="47" spans="2:37" s="9" customFormat="1" ht="15.5" x14ac:dyDescent="0.35">
      <c r="B47" s="540" t="s">
        <v>724</v>
      </c>
      <c r="C47" s="541">
        <v>0.2</v>
      </c>
      <c r="D47" s="542">
        <v>2</v>
      </c>
      <c r="E47" s="542">
        <v>815</v>
      </c>
      <c r="F47" s="541">
        <v>7.0000000000000007E-2</v>
      </c>
      <c r="G47" s="541">
        <v>0.18</v>
      </c>
      <c r="H47" s="541">
        <v>0.89</v>
      </c>
      <c r="I47" s="543">
        <v>0.64</v>
      </c>
      <c r="J47" s="541">
        <v>0.2</v>
      </c>
      <c r="K47" s="542">
        <v>2</v>
      </c>
      <c r="L47" s="542">
        <v>802</v>
      </c>
      <c r="M47" s="541">
        <v>7.0000000000000007E-2</v>
      </c>
      <c r="N47" s="541">
        <v>0.18</v>
      </c>
      <c r="O47" s="541">
        <v>0.9</v>
      </c>
      <c r="P47" s="543">
        <v>0.65</v>
      </c>
      <c r="Q47" s="541">
        <v>0.4</v>
      </c>
      <c r="R47" s="542">
        <v>3</v>
      </c>
      <c r="S47" s="542">
        <v>762</v>
      </c>
      <c r="T47" s="541">
        <v>0.13</v>
      </c>
      <c r="U47" s="541">
        <v>0.26</v>
      </c>
      <c r="V47" s="541">
        <v>1.1499999999999999</v>
      </c>
      <c r="W47" s="543">
        <v>0.76</v>
      </c>
      <c r="X47" s="541">
        <v>0.3</v>
      </c>
      <c r="Y47" s="542">
        <v>2</v>
      </c>
      <c r="Z47" s="542">
        <v>742</v>
      </c>
      <c r="AA47" s="541">
        <v>7.0000000000000007E-2</v>
      </c>
      <c r="AB47" s="541">
        <v>0.2</v>
      </c>
      <c r="AC47" s="541">
        <v>0.98</v>
      </c>
      <c r="AD47" s="543">
        <v>0.71</v>
      </c>
      <c r="AE47" s="541">
        <v>0</v>
      </c>
      <c r="AF47" s="542">
        <v>0</v>
      </c>
      <c r="AG47" s="542">
        <v>701</v>
      </c>
      <c r="AH47" s="541">
        <v>0</v>
      </c>
      <c r="AI47" s="541">
        <v>0</v>
      </c>
      <c r="AJ47" s="541">
        <v>0.55000000000000004</v>
      </c>
      <c r="AK47" s="543">
        <v>0.55000000000000004</v>
      </c>
    </row>
    <row r="48" spans="2:37" s="9" customFormat="1" ht="15.5" x14ac:dyDescent="0.35">
      <c r="B48" s="540" t="s">
        <v>239</v>
      </c>
      <c r="C48" s="541">
        <v>16.7</v>
      </c>
      <c r="D48" s="542">
        <v>136</v>
      </c>
      <c r="E48" s="542">
        <v>815</v>
      </c>
      <c r="F48" s="541">
        <v>14.28</v>
      </c>
      <c r="G48" s="541">
        <v>2.41</v>
      </c>
      <c r="H48" s="541">
        <v>19.399999999999999</v>
      </c>
      <c r="I48" s="543">
        <v>2.71</v>
      </c>
      <c r="J48" s="541">
        <v>19.100000000000001</v>
      </c>
      <c r="K48" s="542">
        <v>153</v>
      </c>
      <c r="L48" s="542">
        <v>799</v>
      </c>
      <c r="M48" s="541">
        <v>16.57</v>
      </c>
      <c r="N48" s="541">
        <v>2.58</v>
      </c>
      <c r="O48" s="541">
        <v>22.02</v>
      </c>
      <c r="P48" s="543">
        <v>2.87</v>
      </c>
      <c r="Q48" s="541">
        <v>18.3</v>
      </c>
      <c r="R48" s="542">
        <v>139</v>
      </c>
      <c r="S48" s="542">
        <v>759</v>
      </c>
      <c r="T48" s="541">
        <v>15.72</v>
      </c>
      <c r="U48" s="541">
        <v>2.59</v>
      </c>
      <c r="V48" s="541">
        <v>21.22</v>
      </c>
      <c r="W48" s="543">
        <v>2.91</v>
      </c>
      <c r="X48" s="541">
        <v>16.5</v>
      </c>
      <c r="Y48" s="542">
        <v>122</v>
      </c>
      <c r="Z48" s="542">
        <v>739</v>
      </c>
      <c r="AA48" s="541">
        <v>14.01</v>
      </c>
      <c r="AB48" s="541">
        <v>2.5</v>
      </c>
      <c r="AC48" s="541">
        <v>19.36</v>
      </c>
      <c r="AD48" s="543">
        <v>2.85</v>
      </c>
      <c r="AE48" s="541">
        <v>20.100000000000001</v>
      </c>
      <c r="AF48" s="542">
        <v>140</v>
      </c>
      <c r="AG48" s="542">
        <v>696</v>
      </c>
      <c r="AH48" s="541">
        <v>17.3</v>
      </c>
      <c r="AI48" s="541">
        <v>2.81</v>
      </c>
      <c r="AJ48" s="541">
        <v>23.25</v>
      </c>
      <c r="AK48" s="543">
        <v>3.14</v>
      </c>
    </row>
    <row r="49" spans="2:37" s="9" customFormat="1" ht="15.5" x14ac:dyDescent="0.35">
      <c r="B49" s="540" t="s">
        <v>528</v>
      </c>
      <c r="C49" s="541">
        <v>1.8</v>
      </c>
      <c r="D49" s="542">
        <v>14</v>
      </c>
      <c r="E49" s="542">
        <v>785</v>
      </c>
      <c r="F49" s="541">
        <v>1.07</v>
      </c>
      <c r="G49" s="541">
        <v>0.71</v>
      </c>
      <c r="H49" s="541">
        <v>2.97</v>
      </c>
      <c r="I49" s="543">
        <v>1.19</v>
      </c>
      <c r="J49" s="541">
        <v>2.9</v>
      </c>
      <c r="K49" s="542">
        <v>23</v>
      </c>
      <c r="L49" s="542">
        <v>782</v>
      </c>
      <c r="M49" s="541">
        <v>1.97</v>
      </c>
      <c r="N49" s="541">
        <v>0.97</v>
      </c>
      <c r="O49" s="541">
        <v>4.37</v>
      </c>
      <c r="P49" s="543">
        <v>1.43</v>
      </c>
      <c r="Q49" s="541">
        <v>5</v>
      </c>
      <c r="R49" s="542">
        <v>38</v>
      </c>
      <c r="S49" s="542">
        <v>759</v>
      </c>
      <c r="T49" s="541">
        <v>3.67</v>
      </c>
      <c r="U49" s="541">
        <v>1.34</v>
      </c>
      <c r="V49" s="541">
        <v>6.8</v>
      </c>
      <c r="W49" s="543">
        <v>1.79</v>
      </c>
      <c r="X49" s="541">
        <v>3.2</v>
      </c>
      <c r="Y49" s="542">
        <v>24</v>
      </c>
      <c r="Z49" s="542">
        <v>741</v>
      </c>
      <c r="AA49" s="541">
        <v>2.19</v>
      </c>
      <c r="AB49" s="541">
        <v>1.05</v>
      </c>
      <c r="AC49" s="541">
        <v>4.7699999999999996</v>
      </c>
      <c r="AD49" s="543">
        <v>1.53</v>
      </c>
      <c r="AE49" s="541">
        <v>3.3</v>
      </c>
      <c r="AF49" s="542">
        <v>23</v>
      </c>
      <c r="AG49" s="542">
        <v>695</v>
      </c>
      <c r="AH49" s="541">
        <v>2.2200000000000002</v>
      </c>
      <c r="AI49" s="541">
        <v>1.0900000000000001</v>
      </c>
      <c r="AJ49" s="541">
        <v>4.92</v>
      </c>
      <c r="AK49" s="543">
        <v>1.61</v>
      </c>
    </row>
    <row r="50" spans="2:37" s="9" customFormat="1" ht="15.5" x14ac:dyDescent="0.35">
      <c r="B50" s="540" t="s">
        <v>379</v>
      </c>
      <c r="C50" s="541">
        <v>24.2</v>
      </c>
      <c r="D50" s="542">
        <v>193</v>
      </c>
      <c r="E50" s="542">
        <v>798</v>
      </c>
      <c r="F50" s="541">
        <v>21.34</v>
      </c>
      <c r="G50" s="541">
        <v>2.85</v>
      </c>
      <c r="H50" s="541">
        <v>27.28</v>
      </c>
      <c r="I50" s="543">
        <v>3.09</v>
      </c>
      <c r="J50" s="541">
        <v>23.8</v>
      </c>
      <c r="K50" s="542">
        <v>188</v>
      </c>
      <c r="L50" s="542">
        <v>790</v>
      </c>
      <c r="M50" s="541">
        <v>20.96</v>
      </c>
      <c r="N50" s="541">
        <v>2.84</v>
      </c>
      <c r="O50" s="541">
        <v>26.89</v>
      </c>
      <c r="P50" s="543">
        <v>3.09</v>
      </c>
      <c r="Q50" s="541">
        <v>21.3</v>
      </c>
      <c r="R50" s="542">
        <v>159</v>
      </c>
      <c r="S50" s="542">
        <v>746</v>
      </c>
      <c r="T50" s="541">
        <v>18.53</v>
      </c>
      <c r="U50" s="541">
        <v>2.78</v>
      </c>
      <c r="V50" s="541">
        <v>24.4</v>
      </c>
      <c r="W50" s="543">
        <v>3.09</v>
      </c>
      <c r="X50" s="541">
        <v>21.8</v>
      </c>
      <c r="Y50" s="542">
        <v>159</v>
      </c>
      <c r="Z50" s="542">
        <v>730</v>
      </c>
      <c r="AA50" s="541">
        <v>18.940000000000001</v>
      </c>
      <c r="AB50" s="541">
        <v>2.84</v>
      </c>
      <c r="AC50" s="541">
        <v>24.92</v>
      </c>
      <c r="AD50" s="543">
        <v>3.14</v>
      </c>
      <c r="AE50" s="541">
        <v>24</v>
      </c>
      <c r="AF50" s="542">
        <v>164</v>
      </c>
      <c r="AG50" s="542">
        <v>684</v>
      </c>
      <c r="AH50" s="541">
        <v>20.93</v>
      </c>
      <c r="AI50" s="541">
        <v>3.05</v>
      </c>
      <c r="AJ50" s="541">
        <v>27.32</v>
      </c>
      <c r="AK50" s="543">
        <v>3.34</v>
      </c>
    </row>
  </sheetData>
  <hyperlinks>
    <hyperlink ref="M8" location="'Tab 47 - Animal Klebsiella'!A1" display="Click here to view Animal K. pneumoniae data"/>
    <hyperlink ref="B8" location="Contents!A1" display="Contents!A1"/>
    <hyperlink ref="D8" location="'Tab 31 - G-ve K. oxytoca'!A1" display="Tab 31 - G-ve K. oxytoca"/>
  </hyperlinks>
  <pageMargins left="0.7" right="0.7" top="0.75" bottom="0.75" header="0.3" footer="0.3"/>
  <pageSetup paperSize="9" orientation="portrait" horizontalDpi="300" verticalDpi="300"/>
  <drawing r:id="rId1"/>
  <tableParts count="2">
    <tablePart r:id="rId2"/>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792D"/>
  </sheetPr>
  <dimension ref="B1:AK50"/>
  <sheetViews>
    <sheetView showGridLines="0" zoomScale="80" zoomScaleNormal="80" workbookViewId="0">
      <selection activeCell="B15" sqref="B15:C20"/>
    </sheetView>
  </sheetViews>
  <sheetFormatPr defaultColWidth="10.81640625" defaultRowHeight="14" x14ac:dyDescent="0.3"/>
  <cols>
    <col min="1" max="1" width="1.453125" style="8" customWidth="1"/>
    <col min="2" max="2" width="30.54296875" style="8" customWidth="1"/>
    <col min="3" max="37" width="12.54296875" style="8" customWidth="1"/>
    <col min="38" max="16384" width="10.81640625" style="8"/>
  </cols>
  <sheetData>
    <row r="1" spans="2:37" s="15" customFormat="1" ht="5.15" customHeight="1" x14ac:dyDescent="0.35">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2:37" s="15" customFormat="1" ht="15.5" x14ac:dyDescent="0.35">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2:37" s="15" customFormat="1" ht="15.5" x14ac:dyDescent="0.35">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s="15" customFormat="1" ht="15.75" customHeight="1" x14ac:dyDescent="0.35">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s="15" customFormat="1" ht="15.75" customHeight="1" x14ac:dyDescent="0.35">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s="15" customFormat="1" ht="18" x14ac:dyDescent="0.4">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2:37" s="15" customFormat="1" ht="18" x14ac:dyDescent="0.4">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2:37" s="15" customFormat="1" ht="18" x14ac:dyDescent="0.4">
      <c r="B8" s="171" t="s">
        <v>131</v>
      </c>
      <c r="C8" s="20"/>
      <c r="D8" s="151" t="s">
        <v>56</v>
      </c>
      <c r="E8" s="19"/>
      <c r="F8" s="19"/>
      <c r="G8" s="19"/>
      <c r="H8" s="19"/>
      <c r="I8" s="30"/>
      <c r="J8" s="30"/>
      <c r="K8" s="30"/>
      <c r="L8" s="30"/>
      <c r="M8" s="572"/>
      <c r="N8" s="30"/>
      <c r="O8" s="30"/>
      <c r="P8" s="30"/>
      <c r="Q8" s="30"/>
      <c r="R8" s="30"/>
      <c r="S8" s="30"/>
      <c r="T8" s="30"/>
      <c r="U8" s="30"/>
      <c r="V8" s="30"/>
      <c r="W8" s="30"/>
      <c r="X8" s="30"/>
      <c r="Y8" s="30"/>
      <c r="Z8" s="30"/>
      <c r="AA8" s="30"/>
      <c r="AB8" s="30"/>
      <c r="AC8" s="30"/>
      <c r="AD8" s="30"/>
      <c r="AE8" s="30"/>
      <c r="AF8" s="30"/>
      <c r="AG8" s="30"/>
      <c r="AH8" s="30"/>
      <c r="AI8" s="30"/>
      <c r="AJ8" s="30"/>
      <c r="AK8" s="30"/>
    </row>
    <row r="9" spans="2:37" s="15" customFormat="1" ht="18" x14ac:dyDescent="0.4">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s="15" customFormat="1" ht="18" x14ac:dyDescent="0.4">
      <c r="B10" s="20" t="s">
        <v>755</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s="15" customFormat="1" ht="15.5" x14ac:dyDescent="0.35">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7" ht="15.5" x14ac:dyDescent="0.35">
      <c r="B12" s="10" t="s">
        <v>756</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row>
    <row r="13" spans="2:37" ht="15.5" x14ac:dyDescent="0.35">
      <c r="B13" s="923" t="s">
        <v>757</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2:37" ht="15.5" x14ac:dyDescent="0.3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row>
    <row r="15" spans="2:37" ht="31" x14ac:dyDescent="0.35">
      <c r="B15" s="141" t="s">
        <v>275</v>
      </c>
      <c r="C15" s="532" t="s">
        <v>710</v>
      </c>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row>
    <row r="16" spans="2:37" ht="15.5" x14ac:dyDescent="0.35">
      <c r="B16" s="143">
        <v>2016</v>
      </c>
      <c r="C16" s="533">
        <v>229</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2:37" ht="15.5" x14ac:dyDescent="0.35">
      <c r="B17" s="143">
        <v>2017</v>
      </c>
      <c r="C17" s="533">
        <v>205</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5.5" x14ac:dyDescent="0.35">
      <c r="B18" s="143">
        <v>2018</v>
      </c>
      <c r="C18" s="533">
        <v>217</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5.5" x14ac:dyDescent="0.35">
      <c r="B19" s="143">
        <v>2019</v>
      </c>
      <c r="C19" s="533">
        <v>215</v>
      </c>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ht="15.5" x14ac:dyDescent="0.35">
      <c r="B20" s="143">
        <v>2020</v>
      </c>
      <c r="C20" s="533">
        <v>204</v>
      </c>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row>
    <row r="21" spans="2:37" ht="15.5" x14ac:dyDescent="0.35">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2:37" ht="15.5" x14ac:dyDescent="0.35">
      <c r="B22" s="10" t="s">
        <v>758</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row>
    <row r="23" spans="2:37" ht="15.5" x14ac:dyDescent="0.35">
      <c r="B23" s="923" t="s">
        <v>759</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row>
    <row r="24" spans="2:37" ht="15.5" x14ac:dyDescent="0.3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row>
    <row r="25" spans="2:37" s="9" customFormat="1" ht="15.5" x14ac:dyDescent="0.35">
      <c r="B25" s="141"/>
      <c r="C25" s="141"/>
      <c r="D25" s="10"/>
      <c r="E25" s="10"/>
      <c r="F25" s="497">
        <v>2016</v>
      </c>
      <c r="G25" s="10"/>
      <c r="H25" s="10"/>
      <c r="I25" s="10"/>
      <c r="J25" s="141"/>
      <c r="K25" s="10"/>
      <c r="L25" s="10"/>
      <c r="M25" s="497">
        <v>2017</v>
      </c>
      <c r="N25" s="10"/>
      <c r="O25" s="10"/>
      <c r="P25" s="10"/>
      <c r="Q25" s="141"/>
      <c r="R25" s="10"/>
      <c r="S25" s="10"/>
      <c r="T25" s="497">
        <v>2018</v>
      </c>
      <c r="U25" s="10"/>
      <c r="V25" s="10"/>
      <c r="W25" s="10"/>
      <c r="X25" s="141"/>
      <c r="Y25" s="10"/>
      <c r="Z25" s="10"/>
      <c r="AA25" s="497">
        <v>2019</v>
      </c>
      <c r="AB25" s="10"/>
      <c r="AC25" s="10"/>
      <c r="AD25" s="10"/>
      <c r="AE25" s="141"/>
      <c r="AF25" s="10"/>
      <c r="AG25" s="10"/>
      <c r="AH25" s="497">
        <v>2020</v>
      </c>
      <c r="AI25" s="10"/>
      <c r="AJ25" s="10"/>
      <c r="AK25" s="10"/>
    </row>
    <row r="26" spans="2:37" s="9" customFormat="1" ht="46.5" x14ac:dyDescent="0.35">
      <c r="B26" s="536" t="s">
        <v>384</v>
      </c>
      <c r="C26" s="537" t="s">
        <v>714</v>
      </c>
      <c r="D26" s="538" t="s">
        <v>715</v>
      </c>
      <c r="E26" s="538" t="s">
        <v>716</v>
      </c>
      <c r="F26" s="537" t="s">
        <v>717</v>
      </c>
      <c r="G26" s="537" t="s">
        <v>718</v>
      </c>
      <c r="H26" s="537" t="s">
        <v>719</v>
      </c>
      <c r="I26" s="539" t="s">
        <v>720</v>
      </c>
      <c r="J26" s="537" t="s">
        <v>714</v>
      </c>
      <c r="K26" s="538" t="s">
        <v>715</v>
      </c>
      <c r="L26" s="538" t="s">
        <v>716</v>
      </c>
      <c r="M26" s="537" t="s">
        <v>717</v>
      </c>
      <c r="N26" s="537" t="s">
        <v>718</v>
      </c>
      <c r="O26" s="537" t="s">
        <v>719</v>
      </c>
      <c r="P26" s="539" t="s">
        <v>720</v>
      </c>
      <c r="Q26" s="537" t="s">
        <v>714</v>
      </c>
      <c r="R26" s="538" t="s">
        <v>715</v>
      </c>
      <c r="S26" s="538" t="s">
        <v>716</v>
      </c>
      <c r="T26" s="537" t="s">
        <v>717</v>
      </c>
      <c r="U26" s="537" t="s">
        <v>718</v>
      </c>
      <c r="V26" s="537" t="s">
        <v>719</v>
      </c>
      <c r="W26" s="539" t="s">
        <v>720</v>
      </c>
      <c r="X26" s="537" t="s">
        <v>714</v>
      </c>
      <c r="Y26" s="538" t="s">
        <v>715</v>
      </c>
      <c r="Z26" s="538" t="s">
        <v>716</v>
      </c>
      <c r="AA26" s="537" t="s">
        <v>717</v>
      </c>
      <c r="AB26" s="537" t="s">
        <v>718</v>
      </c>
      <c r="AC26" s="537" t="s">
        <v>719</v>
      </c>
      <c r="AD26" s="539" t="s">
        <v>720</v>
      </c>
      <c r="AE26" s="537" t="s">
        <v>714</v>
      </c>
      <c r="AF26" s="538" t="s">
        <v>715</v>
      </c>
      <c r="AG26" s="538" t="s">
        <v>716</v>
      </c>
      <c r="AH26" s="537" t="s">
        <v>717</v>
      </c>
      <c r="AI26" s="537" t="s">
        <v>718</v>
      </c>
      <c r="AJ26" s="537" t="s">
        <v>719</v>
      </c>
      <c r="AK26" s="539" t="s">
        <v>720</v>
      </c>
    </row>
    <row r="27" spans="2:37" s="9" customFormat="1" ht="15.5" x14ac:dyDescent="0.35">
      <c r="B27" s="540" t="s">
        <v>721</v>
      </c>
      <c r="C27" s="541">
        <v>1.4</v>
      </c>
      <c r="D27" s="542">
        <v>3</v>
      </c>
      <c r="E27" s="542">
        <v>216</v>
      </c>
      <c r="F27" s="541">
        <v>0.47</v>
      </c>
      <c r="G27" s="541">
        <v>0.92</v>
      </c>
      <c r="H27" s="541">
        <v>4</v>
      </c>
      <c r="I27" s="543">
        <v>2.61</v>
      </c>
      <c r="J27" s="541">
        <v>2.1</v>
      </c>
      <c r="K27" s="542">
        <v>4</v>
      </c>
      <c r="L27" s="542">
        <v>188</v>
      </c>
      <c r="M27" s="541">
        <v>0.83</v>
      </c>
      <c r="N27" s="541">
        <v>1.3</v>
      </c>
      <c r="O27" s="541">
        <v>5.34</v>
      </c>
      <c r="P27" s="543">
        <v>3.21</v>
      </c>
      <c r="Q27" s="541">
        <v>2</v>
      </c>
      <c r="R27" s="542">
        <v>4</v>
      </c>
      <c r="S27" s="542">
        <v>199</v>
      </c>
      <c r="T27" s="541">
        <v>0.78</v>
      </c>
      <c r="U27" s="541">
        <v>1.23</v>
      </c>
      <c r="V27" s="541">
        <v>5.05</v>
      </c>
      <c r="W27" s="543">
        <v>3.04</v>
      </c>
      <c r="X27" s="541">
        <v>5.8</v>
      </c>
      <c r="Y27" s="542">
        <v>11</v>
      </c>
      <c r="Z27" s="542">
        <v>190</v>
      </c>
      <c r="AA27" s="541">
        <v>3.26</v>
      </c>
      <c r="AB27" s="541">
        <v>2.5299999999999998</v>
      </c>
      <c r="AC27" s="541">
        <v>10.07</v>
      </c>
      <c r="AD27" s="543">
        <v>4.28</v>
      </c>
      <c r="AE27" s="541">
        <v>2.2999999999999998</v>
      </c>
      <c r="AF27" s="542">
        <v>4</v>
      </c>
      <c r="AG27" s="542">
        <v>174</v>
      </c>
      <c r="AH27" s="541">
        <v>0.9</v>
      </c>
      <c r="AI27" s="541">
        <v>1.4</v>
      </c>
      <c r="AJ27" s="541">
        <v>5.76</v>
      </c>
      <c r="AK27" s="543">
        <v>3.46</v>
      </c>
    </row>
    <row r="28" spans="2:37" s="9" customFormat="1" ht="15.5" x14ac:dyDescent="0.35">
      <c r="B28" s="540" t="s">
        <v>722</v>
      </c>
      <c r="C28" s="541">
        <v>0.6</v>
      </c>
      <c r="D28" s="542">
        <v>1</v>
      </c>
      <c r="E28" s="542">
        <v>161</v>
      </c>
      <c r="F28" s="541">
        <v>0.11</v>
      </c>
      <c r="G28" s="541">
        <v>0.51</v>
      </c>
      <c r="H28" s="541">
        <v>3.43</v>
      </c>
      <c r="I28" s="543">
        <v>2.81</v>
      </c>
      <c r="J28" s="541">
        <v>1.4</v>
      </c>
      <c r="K28" s="542">
        <v>2</v>
      </c>
      <c r="L28" s="542">
        <v>143</v>
      </c>
      <c r="M28" s="541">
        <v>0.38</v>
      </c>
      <c r="N28" s="541">
        <v>1.02</v>
      </c>
      <c r="O28" s="541">
        <v>4.96</v>
      </c>
      <c r="P28" s="543">
        <v>3.56</v>
      </c>
      <c r="Q28" s="541">
        <v>1.9</v>
      </c>
      <c r="R28" s="542">
        <v>3</v>
      </c>
      <c r="S28" s="542">
        <v>157</v>
      </c>
      <c r="T28" s="541">
        <v>0.65</v>
      </c>
      <c r="U28" s="541">
        <v>1.26</v>
      </c>
      <c r="V28" s="541">
        <v>5.47</v>
      </c>
      <c r="W28" s="543">
        <v>3.56</v>
      </c>
      <c r="X28" s="541">
        <v>0.7</v>
      </c>
      <c r="Y28" s="542">
        <v>1</v>
      </c>
      <c r="Z28" s="542">
        <v>151</v>
      </c>
      <c r="AA28" s="541">
        <v>0.12</v>
      </c>
      <c r="AB28" s="541">
        <v>0.54</v>
      </c>
      <c r="AC28" s="541">
        <v>3.66</v>
      </c>
      <c r="AD28" s="543">
        <v>3</v>
      </c>
      <c r="AE28" s="541">
        <v>0</v>
      </c>
      <c r="AF28" s="542">
        <v>0</v>
      </c>
      <c r="AG28" s="542">
        <v>140</v>
      </c>
      <c r="AH28" s="541">
        <v>0</v>
      </c>
      <c r="AI28" s="541">
        <v>0</v>
      </c>
      <c r="AJ28" s="541">
        <v>2.67</v>
      </c>
      <c r="AK28" s="543">
        <v>2.67</v>
      </c>
    </row>
    <row r="29" spans="2:37" s="9" customFormat="1" ht="15.5" x14ac:dyDescent="0.35">
      <c r="B29" s="540" t="s">
        <v>543</v>
      </c>
      <c r="C29" s="541">
        <v>0.4</v>
      </c>
      <c r="D29" s="542">
        <v>1</v>
      </c>
      <c r="E29" s="542">
        <v>227</v>
      </c>
      <c r="F29" s="541">
        <v>0.08</v>
      </c>
      <c r="G29" s="541">
        <v>0.36</v>
      </c>
      <c r="H29" s="541">
        <v>2.4500000000000002</v>
      </c>
      <c r="I29" s="543">
        <v>2.0099999999999998</v>
      </c>
      <c r="J29" s="541">
        <v>2.9</v>
      </c>
      <c r="K29" s="542">
        <v>6</v>
      </c>
      <c r="L29" s="542">
        <v>204</v>
      </c>
      <c r="M29" s="541">
        <v>1.35</v>
      </c>
      <c r="N29" s="541">
        <v>1.59</v>
      </c>
      <c r="O29" s="541">
        <v>6.27</v>
      </c>
      <c r="P29" s="543">
        <v>3.33</v>
      </c>
      <c r="Q29" s="541">
        <v>1.9</v>
      </c>
      <c r="R29" s="542">
        <v>4</v>
      </c>
      <c r="S29" s="542">
        <v>214</v>
      </c>
      <c r="T29" s="541">
        <v>0.73</v>
      </c>
      <c r="U29" s="541">
        <v>1.1399999999999999</v>
      </c>
      <c r="V29" s="541">
        <v>4.71</v>
      </c>
      <c r="W29" s="543">
        <v>2.84</v>
      </c>
      <c r="X29" s="541">
        <v>1.9</v>
      </c>
      <c r="Y29" s="542">
        <v>4</v>
      </c>
      <c r="Z29" s="542">
        <v>212</v>
      </c>
      <c r="AA29" s="541">
        <v>0.74</v>
      </c>
      <c r="AB29" s="541">
        <v>1.1499999999999999</v>
      </c>
      <c r="AC29" s="541">
        <v>4.75</v>
      </c>
      <c r="AD29" s="543">
        <v>2.86</v>
      </c>
      <c r="AE29" s="541">
        <v>2</v>
      </c>
      <c r="AF29" s="542">
        <v>4</v>
      </c>
      <c r="AG29" s="542">
        <v>202</v>
      </c>
      <c r="AH29" s="541">
        <v>0.77</v>
      </c>
      <c r="AI29" s="541">
        <v>1.21</v>
      </c>
      <c r="AJ29" s="541">
        <v>4.9800000000000004</v>
      </c>
      <c r="AK29" s="543">
        <v>3</v>
      </c>
    </row>
    <row r="30" spans="2:37" s="9" customFormat="1" ht="15.5" x14ac:dyDescent="0.35">
      <c r="B30" s="540" t="s">
        <v>357</v>
      </c>
      <c r="C30" s="541">
        <v>16.3</v>
      </c>
      <c r="D30" s="542">
        <v>37</v>
      </c>
      <c r="E30" s="542">
        <v>227</v>
      </c>
      <c r="F30" s="541">
        <v>12.06</v>
      </c>
      <c r="G30" s="541">
        <v>4.24</v>
      </c>
      <c r="H30" s="541">
        <v>21.66</v>
      </c>
      <c r="I30" s="543">
        <v>5.36</v>
      </c>
      <c r="J30" s="541">
        <v>12.8</v>
      </c>
      <c r="K30" s="542">
        <v>26</v>
      </c>
      <c r="L30" s="542">
        <v>203</v>
      </c>
      <c r="M30" s="541">
        <v>8.89</v>
      </c>
      <c r="N30" s="541">
        <v>3.92</v>
      </c>
      <c r="O30" s="541">
        <v>18.100000000000001</v>
      </c>
      <c r="P30" s="543">
        <v>5.29</v>
      </c>
      <c r="Q30" s="541">
        <v>10.8</v>
      </c>
      <c r="R30" s="542">
        <v>23</v>
      </c>
      <c r="S30" s="542">
        <v>213</v>
      </c>
      <c r="T30" s="541">
        <v>7.3</v>
      </c>
      <c r="U30" s="541">
        <v>3.5</v>
      </c>
      <c r="V30" s="541">
        <v>15.68</v>
      </c>
      <c r="W30" s="543">
        <v>4.88</v>
      </c>
      <c r="X30" s="541">
        <v>13.8</v>
      </c>
      <c r="Y30" s="542">
        <v>29</v>
      </c>
      <c r="Z30" s="542">
        <v>210</v>
      </c>
      <c r="AA30" s="541">
        <v>9.7899999999999991</v>
      </c>
      <c r="AB30" s="541">
        <v>4.0199999999999996</v>
      </c>
      <c r="AC30" s="541">
        <v>19.13</v>
      </c>
      <c r="AD30" s="543">
        <v>5.32</v>
      </c>
      <c r="AE30" s="541">
        <v>11</v>
      </c>
      <c r="AF30" s="542">
        <v>22</v>
      </c>
      <c r="AG30" s="542">
        <v>200</v>
      </c>
      <c r="AH30" s="541">
        <v>7.38</v>
      </c>
      <c r="AI30" s="541">
        <v>3.62</v>
      </c>
      <c r="AJ30" s="541">
        <v>16.09</v>
      </c>
      <c r="AK30" s="543">
        <v>5.09</v>
      </c>
    </row>
    <row r="31" spans="2:37" s="9" customFormat="1" ht="15.5" x14ac:dyDescent="0.35">
      <c r="B31" s="540" t="s">
        <v>723</v>
      </c>
      <c r="C31" s="541">
        <v>1.3</v>
      </c>
      <c r="D31" s="542">
        <v>3</v>
      </c>
      <c r="E31" s="542">
        <v>227</v>
      </c>
      <c r="F31" s="541">
        <v>0.45</v>
      </c>
      <c r="G31" s="541">
        <v>0.87</v>
      </c>
      <c r="H31" s="541">
        <v>3.81</v>
      </c>
      <c r="I31" s="543">
        <v>2.4900000000000002</v>
      </c>
      <c r="J31" s="541">
        <v>2.5</v>
      </c>
      <c r="K31" s="542">
        <v>5</v>
      </c>
      <c r="L31" s="542">
        <v>204</v>
      </c>
      <c r="M31" s="541">
        <v>1.05</v>
      </c>
      <c r="N31" s="541">
        <v>1.4</v>
      </c>
      <c r="O31" s="541">
        <v>5.61</v>
      </c>
      <c r="P31" s="543">
        <v>3.16</v>
      </c>
      <c r="Q31" s="541">
        <v>0</v>
      </c>
      <c r="R31" s="542">
        <v>0</v>
      </c>
      <c r="S31" s="542">
        <v>214</v>
      </c>
      <c r="T31" s="541">
        <v>0</v>
      </c>
      <c r="U31" s="541">
        <v>0</v>
      </c>
      <c r="V31" s="541">
        <v>1.76</v>
      </c>
      <c r="W31" s="543">
        <v>1.76</v>
      </c>
      <c r="X31" s="541">
        <v>2.4</v>
      </c>
      <c r="Y31" s="542">
        <v>5</v>
      </c>
      <c r="Z31" s="542">
        <v>212</v>
      </c>
      <c r="AA31" s="541">
        <v>1.01</v>
      </c>
      <c r="AB31" s="541">
        <v>1.35</v>
      </c>
      <c r="AC31" s="541">
        <v>5.4</v>
      </c>
      <c r="AD31" s="543">
        <v>3.04</v>
      </c>
      <c r="AE31" s="541">
        <v>0.5</v>
      </c>
      <c r="AF31" s="542">
        <v>1</v>
      </c>
      <c r="AG31" s="542">
        <v>202</v>
      </c>
      <c r="AH31" s="541">
        <v>0.09</v>
      </c>
      <c r="AI31" s="541">
        <v>0.41</v>
      </c>
      <c r="AJ31" s="541">
        <v>2.75</v>
      </c>
      <c r="AK31" s="543">
        <v>2.25</v>
      </c>
    </row>
    <row r="32" spans="2:37" s="9" customFormat="1" ht="15.5" x14ac:dyDescent="0.35">
      <c r="B32" s="540" t="s">
        <v>724</v>
      </c>
      <c r="C32" s="541">
        <v>0</v>
      </c>
      <c r="D32" s="542">
        <v>0</v>
      </c>
      <c r="E32" s="542">
        <v>224</v>
      </c>
      <c r="F32" s="541">
        <v>0</v>
      </c>
      <c r="G32" s="541">
        <v>0</v>
      </c>
      <c r="H32" s="541">
        <v>1.69</v>
      </c>
      <c r="I32" s="543">
        <v>1.69</v>
      </c>
      <c r="J32" s="541">
        <v>0</v>
      </c>
      <c r="K32" s="542">
        <v>0</v>
      </c>
      <c r="L32" s="542">
        <v>201</v>
      </c>
      <c r="M32" s="541">
        <v>0</v>
      </c>
      <c r="N32" s="541">
        <v>0</v>
      </c>
      <c r="O32" s="541">
        <v>1.88</v>
      </c>
      <c r="P32" s="543">
        <v>1.88</v>
      </c>
      <c r="Q32" s="541">
        <v>0</v>
      </c>
      <c r="R32" s="542">
        <v>0</v>
      </c>
      <c r="S32" s="542">
        <v>209</v>
      </c>
      <c r="T32" s="541">
        <v>0</v>
      </c>
      <c r="U32" s="541">
        <v>0</v>
      </c>
      <c r="V32" s="541">
        <v>1.8</v>
      </c>
      <c r="W32" s="543">
        <v>1.8</v>
      </c>
      <c r="X32" s="541">
        <v>0</v>
      </c>
      <c r="Y32" s="542">
        <v>0</v>
      </c>
      <c r="Z32" s="542">
        <v>200</v>
      </c>
      <c r="AA32" s="541">
        <v>0</v>
      </c>
      <c r="AB32" s="541">
        <v>0</v>
      </c>
      <c r="AC32" s="541">
        <v>1.88</v>
      </c>
      <c r="AD32" s="543">
        <v>1.88</v>
      </c>
      <c r="AE32" s="541">
        <v>0</v>
      </c>
      <c r="AF32" s="542">
        <v>0</v>
      </c>
      <c r="AG32" s="542">
        <v>194</v>
      </c>
      <c r="AH32" s="541">
        <v>0</v>
      </c>
      <c r="AI32" s="541">
        <v>0</v>
      </c>
      <c r="AJ32" s="541">
        <v>1.94</v>
      </c>
      <c r="AK32" s="543">
        <v>1.94</v>
      </c>
    </row>
    <row r="33" spans="2:37" s="9" customFormat="1" ht="15.5" x14ac:dyDescent="0.35">
      <c r="B33" s="540" t="s">
        <v>239</v>
      </c>
      <c r="C33" s="541">
        <v>13.9</v>
      </c>
      <c r="D33" s="542">
        <v>31</v>
      </c>
      <c r="E33" s="542">
        <v>223</v>
      </c>
      <c r="F33" s="541">
        <v>9.9700000000000006</v>
      </c>
      <c r="G33" s="541">
        <v>3.93</v>
      </c>
      <c r="H33" s="541">
        <v>19.059999999999999</v>
      </c>
      <c r="I33" s="543">
        <v>5.16</v>
      </c>
      <c r="J33" s="541">
        <v>10.6</v>
      </c>
      <c r="K33" s="542">
        <v>21</v>
      </c>
      <c r="L33" s="542">
        <v>199</v>
      </c>
      <c r="M33" s="541">
        <v>7.01</v>
      </c>
      <c r="N33" s="541">
        <v>3.54</v>
      </c>
      <c r="O33" s="541">
        <v>15.59</v>
      </c>
      <c r="P33" s="543">
        <v>5.04</v>
      </c>
      <c r="Q33" s="541">
        <v>9.6</v>
      </c>
      <c r="R33" s="542">
        <v>20</v>
      </c>
      <c r="S33" s="542">
        <v>209</v>
      </c>
      <c r="T33" s="541">
        <v>6.28</v>
      </c>
      <c r="U33" s="541">
        <v>3.29</v>
      </c>
      <c r="V33" s="541">
        <v>14.32</v>
      </c>
      <c r="W33" s="543">
        <v>4.75</v>
      </c>
      <c r="X33" s="541">
        <v>10.1</v>
      </c>
      <c r="Y33" s="542">
        <v>20</v>
      </c>
      <c r="Z33" s="542">
        <v>199</v>
      </c>
      <c r="AA33" s="541">
        <v>6.6</v>
      </c>
      <c r="AB33" s="541">
        <v>3.45</v>
      </c>
      <c r="AC33" s="541">
        <v>15.01</v>
      </c>
      <c r="AD33" s="543">
        <v>4.96</v>
      </c>
      <c r="AE33" s="541">
        <v>8.4</v>
      </c>
      <c r="AF33" s="542">
        <v>16</v>
      </c>
      <c r="AG33" s="542">
        <v>191</v>
      </c>
      <c r="AH33" s="541">
        <v>5.22</v>
      </c>
      <c r="AI33" s="541">
        <v>3.16</v>
      </c>
      <c r="AJ33" s="541">
        <v>13.17</v>
      </c>
      <c r="AK33" s="543">
        <v>4.79</v>
      </c>
    </row>
    <row r="34" spans="2:37" s="9" customFormat="1" ht="15.5" x14ac:dyDescent="0.35">
      <c r="B34" s="540" t="s">
        <v>528</v>
      </c>
      <c r="C34" s="541">
        <v>0.5</v>
      </c>
      <c r="D34" s="542">
        <v>1</v>
      </c>
      <c r="E34" s="542">
        <v>212</v>
      </c>
      <c r="F34" s="541">
        <v>0.08</v>
      </c>
      <c r="G34" s="541">
        <v>0.39</v>
      </c>
      <c r="H34" s="541">
        <v>2.62</v>
      </c>
      <c r="I34" s="543">
        <v>2.15</v>
      </c>
      <c r="J34" s="541">
        <v>1</v>
      </c>
      <c r="K34" s="542">
        <v>2</v>
      </c>
      <c r="L34" s="542">
        <v>193</v>
      </c>
      <c r="M34" s="541">
        <v>0.28000000000000003</v>
      </c>
      <c r="N34" s="541">
        <v>0.76</v>
      </c>
      <c r="O34" s="541">
        <v>3.7</v>
      </c>
      <c r="P34" s="543">
        <v>2.66</v>
      </c>
      <c r="Q34" s="541">
        <v>1</v>
      </c>
      <c r="R34" s="542">
        <v>2</v>
      </c>
      <c r="S34" s="542">
        <v>209</v>
      </c>
      <c r="T34" s="541">
        <v>0.26</v>
      </c>
      <c r="U34" s="541">
        <v>0.7</v>
      </c>
      <c r="V34" s="541">
        <v>3.42</v>
      </c>
      <c r="W34" s="543">
        <v>2.46</v>
      </c>
      <c r="X34" s="541">
        <v>1</v>
      </c>
      <c r="Y34" s="542">
        <v>2</v>
      </c>
      <c r="Z34" s="542">
        <v>199</v>
      </c>
      <c r="AA34" s="541">
        <v>0.28000000000000003</v>
      </c>
      <c r="AB34" s="541">
        <v>0.73</v>
      </c>
      <c r="AC34" s="541">
        <v>3.59</v>
      </c>
      <c r="AD34" s="543">
        <v>2.58</v>
      </c>
      <c r="AE34" s="541">
        <v>1.6</v>
      </c>
      <c r="AF34" s="542">
        <v>3</v>
      </c>
      <c r="AG34" s="542">
        <v>191</v>
      </c>
      <c r="AH34" s="541">
        <v>0.54</v>
      </c>
      <c r="AI34" s="541">
        <v>1.03</v>
      </c>
      <c r="AJ34" s="541">
        <v>4.5199999999999996</v>
      </c>
      <c r="AK34" s="543">
        <v>2.95</v>
      </c>
    </row>
    <row r="35" spans="2:37" s="9" customFormat="1" ht="15.5" x14ac:dyDescent="0.35">
      <c r="B35" s="540" t="s">
        <v>379</v>
      </c>
      <c r="C35" s="541">
        <v>5.5</v>
      </c>
      <c r="D35" s="542">
        <v>12</v>
      </c>
      <c r="E35" s="542">
        <v>220</v>
      </c>
      <c r="F35" s="541">
        <v>3.15</v>
      </c>
      <c r="G35" s="541">
        <v>2.2999999999999998</v>
      </c>
      <c r="H35" s="541">
        <v>9.2899999999999991</v>
      </c>
      <c r="I35" s="543">
        <v>3.84</v>
      </c>
      <c r="J35" s="541">
        <v>7.1</v>
      </c>
      <c r="K35" s="542">
        <v>14</v>
      </c>
      <c r="L35" s="542">
        <v>197</v>
      </c>
      <c r="M35" s="541">
        <v>4.28</v>
      </c>
      <c r="N35" s="541">
        <v>2.83</v>
      </c>
      <c r="O35" s="541">
        <v>11.57</v>
      </c>
      <c r="P35" s="543">
        <v>4.46</v>
      </c>
      <c r="Q35" s="541">
        <v>2.9</v>
      </c>
      <c r="R35" s="542">
        <v>6</v>
      </c>
      <c r="S35" s="542">
        <v>204</v>
      </c>
      <c r="T35" s="541">
        <v>1.35</v>
      </c>
      <c r="U35" s="541">
        <v>1.59</v>
      </c>
      <c r="V35" s="541">
        <v>6.27</v>
      </c>
      <c r="W35" s="543">
        <v>3.33</v>
      </c>
      <c r="X35" s="541">
        <v>6.6</v>
      </c>
      <c r="Y35" s="542">
        <v>13</v>
      </c>
      <c r="Z35" s="542">
        <v>197</v>
      </c>
      <c r="AA35" s="541">
        <v>3.9</v>
      </c>
      <c r="AB35" s="541">
        <v>2.7</v>
      </c>
      <c r="AC35" s="541">
        <v>10.96</v>
      </c>
      <c r="AD35" s="543">
        <v>4.3600000000000003</v>
      </c>
      <c r="AE35" s="541">
        <v>3.7</v>
      </c>
      <c r="AF35" s="542">
        <v>7</v>
      </c>
      <c r="AG35" s="542">
        <v>191</v>
      </c>
      <c r="AH35" s="541">
        <v>1.79</v>
      </c>
      <c r="AI35" s="541">
        <v>1.87</v>
      </c>
      <c r="AJ35" s="541">
        <v>7.37</v>
      </c>
      <c r="AK35" s="543">
        <v>3.71</v>
      </c>
    </row>
    <row r="36" spans="2:37" ht="15.5" x14ac:dyDescent="0.35">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row>
    <row r="37" spans="2:37" ht="15.5" x14ac:dyDescent="0.35">
      <c r="B37" s="10" t="s">
        <v>760</v>
      </c>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row>
    <row r="38" spans="2:37" ht="15.5" x14ac:dyDescent="0.35">
      <c r="B38" s="923" t="s">
        <v>761</v>
      </c>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row>
    <row r="39" spans="2:37" ht="15.5" x14ac:dyDescent="0.35">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row>
    <row r="40" spans="2:37" s="9" customFormat="1" ht="15.5" x14ac:dyDescent="0.35">
      <c r="B40" s="141"/>
      <c r="C40" s="141"/>
      <c r="D40" s="10"/>
      <c r="E40" s="10"/>
      <c r="F40" s="497">
        <v>2016</v>
      </c>
      <c r="G40" s="10"/>
      <c r="H40" s="10"/>
      <c r="I40" s="10"/>
      <c r="J40" s="141"/>
      <c r="K40" s="10"/>
      <c r="L40" s="10"/>
      <c r="M40" s="497">
        <v>2017</v>
      </c>
      <c r="N40" s="10"/>
      <c r="O40" s="10"/>
      <c r="P40" s="10"/>
      <c r="Q40" s="141"/>
      <c r="R40" s="10"/>
      <c r="S40" s="10"/>
      <c r="T40" s="497">
        <v>2018</v>
      </c>
      <c r="U40" s="10"/>
      <c r="V40" s="10"/>
      <c r="W40" s="10"/>
      <c r="X40" s="141"/>
      <c r="Y40" s="10"/>
      <c r="Z40" s="10"/>
      <c r="AA40" s="497">
        <v>2019</v>
      </c>
      <c r="AB40" s="10"/>
      <c r="AC40" s="10"/>
      <c r="AD40" s="10"/>
      <c r="AE40" s="141"/>
      <c r="AF40" s="10"/>
      <c r="AG40" s="10"/>
      <c r="AH40" s="497">
        <v>2020</v>
      </c>
      <c r="AI40" s="10"/>
      <c r="AJ40" s="10"/>
      <c r="AK40" s="10"/>
    </row>
    <row r="41" spans="2:37" s="9" customFormat="1" ht="46.5" x14ac:dyDescent="0.35">
      <c r="B41" s="536" t="s">
        <v>384</v>
      </c>
      <c r="C41" s="537" t="s">
        <v>727</v>
      </c>
      <c r="D41" s="538" t="s">
        <v>728</v>
      </c>
      <c r="E41" s="538" t="s">
        <v>716</v>
      </c>
      <c r="F41" s="537" t="s">
        <v>717</v>
      </c>
      <c r="G41" s="537" t="s">
        <v>718</v>
      </c>
      <c r="H41" s="537" t="s">
        <v>719</v>
      </c>
      <c r="I41" s="539" t="s">
        <v>720</v>
      </c>
      <c r="J41" s="537" t="s">
        <v>727</v>
      </c>
      <c r="K41" s="538" t="s">
        <v>728</v>
      </c>
      <c r="L41" s="538" t="s">
        <v>716</v>
      </c>
      <c r="M41" s="537" t="s">
        <v>717</v>
      </c>
      <c r="N41" s="537" t="s">
        <v>718</v>
      </c>
      <c r="O41" s="537" t="s">
        <v>719</v>
      </c>
      <c r="P41" s="539" t="s">
        <v>720</v>
      </c>
      <c r="Q41" s="537" t="s">
        <v>727</v>
      </c>
      <c r="R41" s="538" t="s">
        <v>728</v>
      </c>
      <c r="S41" s="538" t="s">
        <v>716</v>
      </c>
      <c r="T41" s="537" t="s">
        <v>717</v>
      </c>
      <c r="U41" s="537" t="s">
        <v>718</v>
      </c>
      <c r="V41" s="537" t="s">
        <v>719</v>
      </c>
      <c r="W41" s="539" t="s">
        <v>720</v>
      </c>
      <c r="X41" s="537" t="s">
        <v>727</v>
      </c>
      <c r="Y41" s="538" t="s">
        <v>728</v>
      </c>
      <c r="Z41" s="538" t="s">
        <v>716</v>
      </c>
      <c r="AA41" s="537" t="s">
        <v>717</v>
      </c>
      <c r="AB41" s="537" t="s">
        <v>718</v>
      </c>
      <c r="AC41" s="537" t="s">
        <v>719</v>
      </c>
      <c r="AD41" s="539" t="s">
        <v>720</v>
      </c>
      <c r="AE41" s="537" t="s">
        <v>727</v>
      </c>
      <c r="AF41" s="538" t="s">
        <v>728</v>
      </c>
      <c r="AG41" s="538" t="s">
        <v>716</v>
      </c>
      <c r="AH41" s="537" t="s">
        <v>717</v>
      </c>
      <c r="AI41" s="537" t="s">
        <v>718</v>
      </c>
      <c r="AJ41" s="537" t="s">
        <v>719</v>
      </c>
      <c r="AK41" s="539" t="s">
        <v>720</v>
      </c>
    </row>
    <row r="42" spans="2:37" s="9" customFormat="1" ht="15.5" x14ac:dyDescent="0.35">
      <c r="B42" s="540" t="s">
        <v>721</v>
      </c>
      <c r="C42" s="541">
        <v>3.2</v>
      </c>
      <c r="D42" s="542">
        <v>7</v>
      </c>
      <c r="E42" s="542">
        <v>216</v>
      </c>
      <c r="F42" s="541">
        <v>1.58</v>
      </c>
      <c r="G42" s="541">
        <v>1.66</v>
      </c>
      <c r="H42" s="541">
        <v>6.54</v>
      </c>
      <c r="I42" s="543">
        <v>3.3</v>
      </c>
      <c r="J42" s="541">
        <v>2.7</v>
      </c>
      <c r="K42" s="542">
        <v>5</v>
      </c>
      <c r="L42" s="542">
        <v>188</v>
      </c>
      <c r="M42" s="541">
        <v>1.1399999999999999</v>
      </c>
      <c r="N42" s="541">
        <v>1.52</v>
      </c>
      <c r="O42" s="541">
        <v>6.07</v>
      </c>
      <c r="P42" s="543">
        <v>3.41</v>
      </c>
      <c r="Q42" s="541">
        <v>2.5</v>
      </c>
      <c r="R42" s="542">
        <v>5</v>
      </c>
      <c r="S42" s="542">
        <v>199</v>
      </c>
      <c r="T42" s="541">
        <v>1.08</v>
      </c>
      <c r="U42" s="541">
        <v>1.43</v>
      </c>
      <c r="V42" s="541">
        <v>5.75</v>
      </c>
      <c r="W42" s="543">
        <v>3.24</v>
      </c>
      <c r="X42" s="541">
        <v>6.3</v>
      </c>
      <c r="Y42" s="542">
        <v>12</v>
      </c>
      <c r="Z42" s="542">
        <v>190</v>
      </c>
      <c r="AA42" s="541">
        <v>3.65</v>
      </c>
      <c r="AB42" s="541">
        <v>2.67</v>
      </c>
      <c r="AC42" s="541">
        <v>10.71</v>
      </c>
      <c r="AD42" s="543">
        <v>4.3899999999999997</v>
      </c>
      <c r="AE42" s="541">
        <v>2.2999999999999998</v>
      </c>
      <c r="AF42" s="542">
        <v>4</v>
      </c>
      <c r="AG42" s="542">
        <v>174</v>
      </c>
      <c r="AH42" s="541">
        <v>0.9</v>
      </c>
      <c r="AI42" s="541">
        <v>1.4</v>
      </c>
      <c r="AJ42" s="541">
        <v>5.76</v>
      </c>
      <c r="AK42" s="543">
        <v>3.46</v>
      </c>
    </row>
    <row r="43" spans="2:37" s="9" customFormat="1" ht="15.5" x14ac:dyDescent="0.35">
      <c r="B43" s="540" t="s">
        <v>722</v>
      </c>
      <c r="C43" s="541">
        <v>1.9</v>
      </c>
      <c r="D43" s="542">
        <v>3</v>
      </c>
      <c r="E43" s="542">
        <v>161</v>
      </c>
      <c r="F43" s="541">
        <v>0.64</v>
      </c>
      <c r="G43" s="541">
        <v>1.22</v>
      </c>
      <c r="H43" s="541">
        <v>5.33</v>
      </c>
      <c r="I43" s="543">
        <v>3.47</v>
      </c>
      <c r="J43" s="541">
        <v>2.1</v>
      </c>
      <c r="K43" s="542">
        <v>3</v>
      </c>
      <c r="L43" s="542">
        <v>143</v>
      </c>
      <c r="M43" s="541">
        <v>0.72</v>
      </c>
      <c r="N43" s="541">
        <v>1.38</v>
      </c>
      <c r="O43" s="541">
        <v>5.99</v>
      </c>
      <c r="P43" s="543">
        <v>3.89</v>
      </c>
      <c r="Q43" s="541">
        <v>1.9</v>
      </c>
      <c r="R43" s="542">
        <v>3</v>
      </c>
      <c r="S43" s="542">
        <v>157</v>
      </c>
      <c r="T43" s="541">
        <v>0.65</v>
      </c>
      <c r="U43" s="541">
        <v>1.26</v>
      </c>
      <c r="V43" s="541">
        <v>5.47</v>
      </c>
      <c r="W43" s="543">
        <v>3.56</v>
      </c>
      <c r="X43" s="541">
        <v>0.7</v>
      </c>
      <c r="Y43" s="542">
        <v>1</v>
      </c>
      <c r="Z43" s="542">
        <v>151</v>
      </c>
      <c r="AA43" s="541">
        <v>0.12</v>
      </c>
      <c r="AB43" s="541">
        <v>0.54</v>
      </c>
      <c r="AC43" s="541">
        <v>3.66</v>
      </c>
      <c r="AD43" s="543">
        <v>3</v>
      </c>
      <c r="AE43" s="541">
        <v>0</v>
      </c>
      <c r="AF43" s="542">
        <v>0</v>
      </c>
      <c r="AG43" s="542">
        <v>140</v>
      </c>
      <c r="AH43" s="541">
        <v>0</v>
      </c>
      <c r="AI43" s="541">
        <v>0</v>
      </c>
      <c r="AJ43" s="541">
        <v>2.67</v>
      </c>
      <c r="AK43" s="543">
        <v>2.67</v>
      </c>
    </row>
    <row r="44" spans="2:37" s="9" customFormat="1" ht="15.5" x14ac:dyDescent="0.35">
      <c r="B44" s="540" t="s">
        <v>543</v>
      </c>
      <c r="C44" s="541">
        <v>3.5</v>
      </c>
      <c r="D44" s="542">
        <v>8</v>
      </c>
      <c r="E44" s="542">
        <v>227</v>
      </c>
      <c r="F44" s="541">
        <v>1.8</v>
      </c>
      <c r="G44" s="541">
        <v>1.72</v>
      </c>
      <c r="H44" s="541">
        <v>6.8</v>
      </c>
      <c r="I44" s="543">
        <v>3.28</v>
      </c>
      <c r="J44" s="541">
        <v>3.4</v>
      </c>
      <c r="K44" s="542">
        <v>7</v>
      </c>
      <c r="L44" s="542">
        <v>204</v>
      </c>
      <c r="M44" s="541">
        <v>1.67</v>
      </c>
      <c r="N44" s="541">
        <v>1.76</v>
      </c>
      <c r="O44" s="541">
        <v>6.91</v>
      </c>
      <c r="P44" s="543">
        <v>3.48</v>
      </c>
      <c r="Q44" s="541">
        <v>2.8</v>
      </c>
      <c r="R44" s="542">
        <v>6</v>
      </c>
      <c r="S44" s="542">
        <v>214</v>
      </c>
      <c r="T44" s="541">
        <v>1.29</v>
      </c>
      <c r="U44" s="541">
        <v>1.51</v>
      </c>
      <c r="V44" s="541">
        <v>5.98</v>
      </c>
      <c r="W44" s="543">
        <v>3.18</v>
      </c>
      <c r="X44" s="541">
        <v>1.9</v>
      </c>
      <c r="Y44" s="542">
        <v>4</v>
      </c>
      <c r="Z44" s="542">
        <v>212</v>
      </c>
      <c r="AA44" s="541">
        <v>0.74</v>
      </c>
      <c r="AB44" s="541">
        <v>1.1499999999999999</v>
      </c>
      <c r="AC44" s="541">
        <v>4.75</v>
      </c>
      <c r="AD44" s="543">
        <v>2.86</v>
      </c>
      <c r="AE44" s="541">
        <v>2.5</v>
      </c>
      <c r="AF44" s="542">
        <v>5</v>
      </c>
      <c r="AG44" s="542">
        <v>202</v>
      </c>
      <c r="AH44" s="541">
        <v>1.06</v>
      </c>
      <c r="AI44" s="541">
        <v>1.42</v>
      </c>
      <c r="AJ44" s="541">
        <v>5.66</v>
      </c>
      <c r="AK44" s="543">
        <v>3.18</v>
      </c>
    </row>
    <row r="45" spans="2:37" s="9" customFormat="1" ht="15.5" x14ac:dyDescent="0.35">
      <c r="B45" s="540" t="s">
        <v>357</v>
      </c>
      <c r="C45" s="541">
        <v>16.3</v>
      </c>
      <c r="D45" s="542">
        <v>37</v>
      </c>
      <c r="E45" s="542">
        <v>227</v>
      </c>
      <c r="F45" s="541">
        <v>12.06</v>
      </c>
      <c r="G45" s="541">
        <v>4.24</v>
      </c>
      <c r="H45" s="541">
        <v>21.66</v>
      </c>
      <c r="I45" s="543">
        <v>5.36</v>
      </c>
      <c r="J45" s="541">
        <v>12.8</v>
      </c>
      <c r="K45" s="542">
        <v>26</v>
      </c>
      <c r="L45" s="542">
        <v>203</v>
      </c>
      <c r="M45" s="541">
        <v>8.89</v>
      </c>
      <c r="N45" s="541">
        <v>3.92</v>
      </c>
      <c r="O45" s="541">
        <v>18.100000000000001</v>
      </c>
      <c r="P45" s="543">
        <v>5.29</v>
      </c>
      <c r="Q45" s="541">
        <v>11.3</v>
      </c>
      <c r="R45" s="542">
        <v>24</v>
      </c>
      <c r="S45" s="542">
        <v>213</v>
      </c>
      <c r="T45" s="541">
        <v>7.69</v>
      </c>
      <c r="U45" s="541">
        <v>3.58</v>
      </c>
      <c r="V45" s="541">
        <v>16.22</v>
      </c>
      <c r="W45" s="543">
        <v>4.95</v>
      </c>
      <c r="X45" s="541">
        <v>13.8</v>
      </c>
      <c r="Y45" s="542">
        <v>29</v>
      </c>
      <c r="Z45" s="542">
        <v>210</v>
      </c>
      <c r="AA45" s="541">
        <v>9.7899999999999991</v>
      </c>
      <c r="AB45" s="541">
        <v>4.0199999999999996</v>
      </c>
      <c r="AC45" s="541">
        <v>19.13</v>
      </c>
      <c r="AD45" s="543">
        <v>5.32</v>
      </c>
      <c r="AE45" s="541">
        <v>11.5</v>
      </c>
      <c r="AF45" s="542">
        <v>23</v>
      </c>
      <c r="AG45" s="542">
        <v>200</v>
      </c>
      <c r="AH45" s="541">
        <v>7.79</v>
      </c>
      <c r="AI45" s="541">
        <v>3.71</v>
      </c>
      <c r="AJ45" s="541">
        <v>16.66</v>
      </c>
      <c r="AK45" s="543">
        <v>5.16</v>
      </c>
    </row>
    <row r="46" spans="2:37" s="9" customFormat="1" ht="15.5" x14ac:dyDescent="0.35">
      <c r="B46" s="540" t="s">
        <v>723</v>
      </c>
      <c r="C46" s="541">
        <v>1.3</v>
      </c>
      <c r="D46" s="542">
        <v>3</v>
      </c>
      <c r="E46" s="542">
        <v>227</v>
      </c>
      <c r="F46" s="541">
        <v>0.45</v>
      </c>
      <c r="G46" s="541">
        <v>0.87</v>
      </c>
      <c r="H46" s="541">
        <v>3.81</v>
      </c>
      <c r="I46" s="543">
        <v>2.4900000000000002</v>
      </c>
      <c r="J46" s="541">
        <v>3.4</v>
      </c>
      <c r="K46" s="542">
        <v>7</v>
      </c>
      <c r="L46" s="542">
        <v>204</v>
      </c>
      <c r="M46" s="541">
        <v>1.67</v>
      </c>
      <c r="N46" s="541">
        <v>1.76</v>
      </c>
      <c r="O46" s="541">
        <v>6.91</v>
      </c>
      <c r="P46" s="543">
        <v>3.48</v>
      </c>
      <c r="Q46" s="541">
        <v>0</v>
      </c>
      <c r="R46" s="542">
        <v>0</v>
      </c>
      <c r="S46" s="542">
        <v>214</v>
      </c>
      <c r="T46" s="541">
        <v>0</v>
      </c>
      <c r="U46" s="541">
        <v>0</v>
      </c>
      <c r="V46" s="541">
        <v>1.76</v>
      </c>
      <c r="W46" s="543">
        <v>1.76</v>
      </c>
      <c r="X46" s="541">
        <v>2.4</v>
      </c>
      <c r="Y46" s="542">
        <v>5</v>
      </c>
      <c r="Z46" s="542">
        <v>212</v>
      </c>
      <c r="AA46" s="541">
        <v>1.01</v>
      </c>
      <c r="AB46" s="541">
        <v>1.35</v>
      </c>
      <c r="AC46" s="541">
        <v>5.4</v>
      </c>
      <c r="AD46" s="543">
        <v>3.04</v>
      </c>
      <c r="AE46" s="541">
        <v>0.5</v>
      </c>
      <c r="AF46" s="542">
        <v>1</v>
      </c>
      <c r="AG46" s="542">
        <v>202</v>
      </c>
      <c r="AH46" s="541">
        <v>0.09</v>
      </c>
      <c r="AI46" s="541">
        <v>0.41</v>
      </c>
      <c r="AJ46" s="541">
        <v>2.75</v>
      </c>
      <c r="AK46" s="543">
        <v>2.25</v>
      </c>
    </row>
    <row r="47" spans="2:37" s="9" customFormat="1" ht="15.5" x14ac:dyDescent="0.35">
      <c r="B47" s="540" t="s">
        <v>724</v>
      </c>
      <c r="C47" s="541">
        <v>0</v>
      </c>
      <c r="D47" s="542">
        <v>0</v>
      </c>
      <c r="E47" s="542">
        <v>224</v>
      </c>
      <c r="F47" s="541">
        <v>0</v>
      </c>
      <c r="G47" s="541">
        <v>0</v>
      </c>
      <c r="H47" s="541">
        <v>1.69</v>
      </c>
      <c r="I47" s="543">
        <v>1.69</v>
      </c>
      <c r="J47" s="541">
        <v>0</v>
      </c>
      <c r="K47" s="542">
        <v>0</v>
      </c>
      <c r="L47" s="542">
        <v>201</v>
      </c>
      <c r="M47" s="541">
        <v>0</v>
      </c>
      <c r="N47" s="541">
        <v>0</v>
      </c>
      <c r="O47" s="541">
        <v>1.88</v>
      </c>
      <c r="P47" s="543">
        <v>1.88</v>
      </c>
      <c r="Q47" s="541">
        <v>0</v>
      </c>
      <c r="R47" s="542">
        <v>0</v>
      </c>
      <c r="S47" s="542">
        <v>209</v>
      </c>
      <c r="T47" s="541">
        <v>0</v>
      </c>
      <c r="U47" s="541">
        <v>0</v>
      </c>
      <c r="V47" s="541">
        <v>1.8</v>
      </c>
      <c r="W47" s="543">
        <v>1.8</v>
      </c>
      <c r="X47" s="541">
        <v>0</v>
      </c>
      <c r="Y47" s="542">
        <v>0</v>
      </c>
      <c r="Z47" s="542">
        <v>200</v>
      </c>
      <c r="AA47" s="541">
        <v>0</v>
      </c>
      <c r="AB47" s="541">
        <v>0</v>
      </c>
      <c r="AC47" s="541">
        <v>1.88</v>
      </c>
      <c r="AD47" s="543">
        <v>1.88</v>
      </c>
      <c r="AE47" s="541">
        <v>0</v>
      </c>
      <c r="AF47" s="542">
        <v>0</v>
      </c>
      <c r="AG47" s="542">
        <v>194</v>
      </c>
      <c r="AH47" s="541">
        <v>0</v>
      </c>
      <c r="AI47" s="541">
        <v>0</v>
      </c>
      <c r="AJ47" s="541">
        <v>1.94</v>
      </c>
      <c r="AK47" s="543">
        <v>1.94</v>
      </c>
    </row>
    <row r="48" spans="2:37" s="9" customFormat="1" ht="15.5" x14ac:dyDescent="0.35">
      <c r="B48" s="540" t="s">
        <v>239</v>
      </c>
      <c r="C48" s="541">
        <v>16.600000000000001</v>
      </c>
      <c r="D48" s="542">
        <v>37</v>
      </c>
      <c r="E48" s="542">
        <v>223</v>
      </c>
      <c r="F48" s="541">
        <v>12.28</v>
      </c>
      <c r="G48" s="541">
        <v>4.3099999999999996</v>
      </c>
      <c r="H48" s="541">
        <v>22.03</v>
      </c>
      <c r="I48" s="543">
        <v>5.44</v>
      </c>
      <c r="J48" s="541">
        <v>14.6</v>
      </c>
      <c r="K48" s="542">
        <v>29</v>
      </c>
      <c r="L48" s="542">
        <v>199</v>
      </c>
      <c r="M48" s="541">
        <v>10.34</v>
      </c>
      <c r="N48" s="541">
        <v>4.2300000000000004</v>
      </c>
      <c r="O48" s="541">
        <v>20.149999999999999</v>
      </c>
      <c r="P48" s="543">
        <v>5.58</v>
      </c>
      <c r="Q48" s="541">
        <v>11</v>
      </c>
      <c r="R48" s="542">
        <v>23</v>
      </c>
      <c r="S48" s="542">
        <v>209</v>
      </c>
      <c r="T48" s="541">
        <v>7.45</v>
      </c>
      <c r="U48" s="541">
        <v>3.55</v>
      </c>
      <c r="V48" s="541">
        <v>15.97</v>
      </c>
      <c r="W48" s="543">
        <v>4.97</v>
      </c>
      <c r="X48" s="541">
        <v>12.1</v>
      </c>
      <c r="Y48" s="542">
        <v>24</v>
      </c>
      <c r="Z48" s="542">
        <v>199</v>
      </c>
      <c r="AA48" s="541">
        <v>8.24</v>
      </c>
      <c r="AB48" s="541">
        <v>3.82</v>
      </c>
      <c r="AC48" s="541">
        <v>17.32</v>
      </c>
      <c r="AD48" s="543">
        <v>5.26</v>
      </c>
      <c r="AE48" s="541">
        <v>11.5</v>
      </c>
      <c r="AF48" s="542">
        <v>22</v>
      </c>
      <c r="AG48" s="542">
        <v>191</v>
      </c>
      <c r="AH48" s="541">
        <v>7.73</v>
      </c>
      <c r="AI48" s="541">
        <v>3.79</v>
      </c>
      <c r="AJ48" s="541">
        <v>16.82</v>
      </c>
      <c r="AK48" s="543">
        <v>5.3</v>
      </c>
    </row>
    <row r="49" spans="2:37" s="9" customFormat="1" ht="15.5" x14ac:dyDescent="0.35">
      <c r="B49" s="540" t="s">
        <v>528</v>
      </c>
      <c r="C49" s="541">
        <v>0.5</v>
      </c>
      <c r="D49" s="542">
        <v>1</v>
      </c>
      <c r="E49" s="542">
        <v>212</v>
      </c>
      <c r="F49" s="541">
        <v>0.08</v>
      </c>
      <c r="G49" s="541">
        <v>0.39</v>
      </c>
      <c r="H49" s="541">
        <v>2.62</v>
      </c>
      <c r="I49" s="543">
        <v>2.15</v>
      </c>
      <c r="J49" s="541">
        <v>3.1</v>
      </c>
      <c r="K49" s="542">
        <v>6</v>
      </c>
      <c r="L49" s="542">
        <v>193</v>
      </c>
      <c r="M49" s="541">
        <v>1.43</v>
      </c>
      <c r="N49" s="541">
        <v>1.68</v>
      </c>
      <c r="O49" s="541">
        <v>6.62</v>
      </c>
      <c r="P49" s="543">
        <v>3.51</v>
      </c>
      <c r="Q49" s="541">
        <v>2.9</v>
      </c>
      <c r="R49" s="542">
        <v>6</v>
      </c>
      <c r="S49" s="542">
        <v>209</v>
      </c>
      <c r="T49" s="541">
        <v>1.32</v>
      </c>
      <c r="U49" s="541">
        <v>1.55</v>
      </c>
      <c r="V49" s="541">
        <v>6.12</v>
      </c>
      <c r="W49" s="543">
        <v>3.25</v>
      </c>
      <c r="X49" s="541">
        <v>3.5</v>
      </c>
      <c r="Y49" s="542">
        <v>7</v>
      </c>
      <c r="Z49" s="542">
        <v>199</v>
      </c>
      <c r="AA49" s="541">
        <v>1.71</v>
      </c>
      <c r="AB49" s="541">
        <v>1.81</v>
      </c>
      <c r="AC49" s="541">
        <v>7.08</v>
      </c>
      <c r="AD49" s="543">
        <v>3.56</v>
      </c>
      <c r="AE49" s="541">
        <v>2.1</v>
      </c>
      <c r="AF49" s="542">
        <v>4</v>
      </c>
      <c r="AG49" s="542">
        <v>191</v>
      </c>
      <c r="AH49" s="541">
        <v>0.82</v>
      </c>
      <c r="AI49" s="541">
        <v>1.27</v>
      </c>
      <c r="AJ49" s="541">
        <v>5.26</v>
      </c>
      <c r="AK49" s="543">
        <v>3.17</v>
      </c>
    </row>
    <row r="50" spans="2:37" s="9" customFormat="1" ht="15.5" x14ac:dyDescent="0.35">
      <c r="B50" s="540" t="s">
        <v>379</v>
      </c>
      <c r="C50" s="541">
        <v>5.5</v>
      </c>
      <c r="D50" s="542">
        <v>12</v>
      </c>
      <c r="E50" s="542">
        <v>220</v>
      </c>
      <c r="F50" s="541">
        <v>3.15</v>
      </c>
      <c r="G50" s="541">
        <v>2.2999999999999998</v>
      </c>
      <c r="H50" s="541">
        <v>9.2899999999999991</v>
      </c>
      <c r="I50" s="543">
        <v>3.84</v>
      </c>
      <c r="J50" s="541">
        <v>7.1</v>
      </c>
      <c r="K50" s="542">
        <v>14</v>
      </c>
      <c r="L50" s="542">
        <v>197</v>
      </c>
      <c r="M50" s="541">
        <v>4.28</v>
      </c>
      <c r="N50" s="541">
        <v>2.83</v>
      </c>
      <c r="O50" s="541">
        <v>11.57</v>
      </c>
      <c r="P50" s="543">
        <v>4.46</v>
      </c>
      <c r="Q50" s="541">
        <v>2.9</v>
      </c>
      <c r="R50" s="542">
        <v>6</v>
      </c>
      <c r="S50" s="542">
        <v>204</v>
      </c>
      <c r="T50" s="541">
        <v>1.35</v>
      </c>
      <c r="U50" s="541">
        <v>1.59</v>
      </c>
      <c r="V50" s="541">
        <v>6.27</v>
      </c>
      <c r="W50" s="543">
        <v>3.33</v>
      </c>
      <c r="X50" s="541">
        <v>6.6</v>
      </c>
      <c r="Y50" s="542">
        <v>13</v>
      </c>
      <c r="Z50" s="542">
        <v>197</v>
      </c>
      <c r="AA50" s="541">
        <v>3.9</v>
      </c>
      <c r="AB50" s="541">
        <v>2.7</v>
      </c>
      <c r="AC50" s="541">
        <v>10.96</v>
      </c>
      <c r="AD50" s="543">
        <v>4.3600000000000003</v>
      </c>
      <c r="AE50" s="541">
        <v>4.2</v>
      </c>
      <c r="AF50" s="542">
        <v>8</v>
      </c>
      <c r="AG50" s="542">
        <v>191</v>
      </c>
      <c r="AH50" s="541">
        <v>2.14</v>
      </c>
      <c r="AI50" s="541">
        <v>2.0499999999999998</v>
      </c>
      <c r="AJ50" s="541">
        <v>8.0500000000000007</v>
      </c>
      <c r="AK50" s="543">
        <v>3.86</v>
      </c>
    </row>
  </sheetData>
  <hyperlinks>
    <hyperlink ref="B8" location="Contents!A1" display="Contents!A1"/>
    <hyperlink ref="D8" location="'Tab 32 - G-ve P. aeruginosa'!A1" display="Tab 32 - G-ve P. aeruginosa"/>
  </hyperlinks>
  <pageMargins left="0.7" right="0.7" top="0.75" bottom="0.75" header="0.3" footer="0.3"/>
  <pageSetup paperSize="9" orientation="portrait" horizontalDpi="300" verticalDpi="300"/>
  <drawing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58792D"/>
  </sheetPr>
  <dimension ref="B1:AK42"/>
  <sheetViews>
    <sheetView showGridLines="0" zoomScale="80" zoomScaleNormal="80" workbookViewId="0">
      <selection activeCell="B15" sqref="B15:C20"/>
    </sheetView>
  </sheetViews>
  <sheetFormatPr defaultColWidth="10.81640625" defaultRowHeight="14" x14ac:dyDescent="0.3"/>
  <cols>
    <col min="1" max="1" width="1.453125" style="8" customWidth="1"/>
    <col min="2" max="2" width="30.54296875" style="8" customWidth="1"/>
    <col min="3" max="37" width="12.54296875" style="8" customWidth="1"/>
    <col min="38" max="16384" width="10.81640625" style="8"/>
  </cols>
  <sheetData>
    <row r="1" spans="2:37" s="15" customFormat="1" ht="5.15" customHeight="1" x14ac:dyDescent="0.35">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2:37" s="15" customFormat="1" ht="15.5" x14ac:dyDescent="0.35">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2:37" s="15" customFormat="1" ht="15.5" x14ac:dyDescent="0.35">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s="15" customFormat="1" ht="15.75" customHeight="1" x14ac:dyDescent="0.35">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s="15" customFormat="1" ht="15.75" customHeight="1" x14ac:dyDescent="0.35">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s="15" customFormat="1" ht="18" x14ac:dyDescent="0.4">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2:37" s="15" customFormat="1" ht="18" x14ac:dyDescent="0.4">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2:37" s="15" customFormat="1" ht="18" x14ac:dyDescent="0.4">
      <c r="B8" s="171" t="s">
        <v>131</v>
      </c>
      <c r="C8" s="20"/>
      <c r="D8" s="151" t="s">
        <v>62</v>
      </c>
      <c r="E8" s="19"/>
      <c r="F8" s="19"/>
      <c r="G8" s="19"/>
      <c r="H8" s="19"/>
      <c r="I8" s="30"/>
      <c r="J8" s="30"/>
      <c r="K8" s="30"/>
      <c r="L8" s="30"/>
      <c r="M8" s="572"/>
      <c r="N8" s="30"/>
      <c r="O8" s="30"/>
      <c r="P8" s="30"/>
      <c r="Q8" s="30"/>
      <c r="R8" s="30"/>
      <c r="S8" s="30"/>
      <c r="T8" s="30"/>
      <c r="U8" s="30"/>
      <c r="V8" s="30"/>
      <c r="W8" s="30"/>
      <c r="X8" s="30"/>
      <c r="Y8" s="30"/>
      <c r="Z8" s="30"/>
      <c r="AA8" s="30"/>
      <c r="AB8" s="30"/>
      <c r="AC8" s="30"/>
      <c r="AD8" s="30"/>
      <c r="AE8" s="30"/>
      <c r="AF8" s="30"/>
      <c r="AG8" s="30"/>
      <c r="AH8" s="30"/>
      <c r="AI8" s="30"/>
      <c r="AJ8" s="30"/>
      <c r="AK8" s="30"/>
    </row>
    <row r="9" spans="2:37" s="15" customFormat="1" ht="18" x14ac:dyDescent="0.4">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s="15" customFormat="1" ht="18" x14ac:dyDescent="0.4">
      <c r="B10" s="20" t="s">
        <v>762</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s="15" customFormat="1" ht="15.5" x14ac:dyDescent="0.35">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7" ht="15.5" x14ac:dyDescent="0.35">
      <c r="B12" s="10" t="s">
        <v>763</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row>
    <row r="13" spans="2:37" ht="15.5" x14ac:dyDescent="0.35">
      <c r="B13" s="923" t="s">
        <v>764</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2:37" ht="15.5" x14ac:dyDescent="0.3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row>
    <row r="15" spans="2:37" ht="31" x14ac:dyDescent="0.35">
      <c r="B15" s="141" t="s">
        <v>275</v>
      </c>
      <c r="C15" s="532" t="s">
        <v>710</v>
      </c>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row>
    <row r="16" spans="2:37" ht="15.5" x14ac:dyDescent="0.35">
      <c r="B16" s="143">
        <v>2016</v>
      </c>
      <c r="C16" s="533">
        <v>275</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2:37" ht="15.5" x14ac:dyDescent="0.35">
      <c r="B17" s="143">
        <v>2017</v>
      </c>
      <c r="C17" s="533">
        <v>270</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5.5" x14ac:dyDescent="0.35">
      <c r="B18" s="143">
        <v>2018</v>
      </c>
      <c r="C18" s="533">
        <v>292</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5.5" x14ac:dyDescent="0.35">
      <c r="B19" s="143">
        <v>2019</v>
      </c>
      <c r="C19" s="533">
        <v>289</v>
      </c>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ht="15.5" x14ac:dyDescent="0.35">
      <c r="B20" s="143">
        <v>2020</v>
      </c>
      <c r="C20" s="533">
        <v>256</v>
      </c>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row>
    <row r="21" spans="2:37" ht="15.5" x14ac:dyDescent="0.35">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2:37" ht="15.5" x14ac:dyDescent="0.35">
      <c r="B22" s="10" t="s">
        <v>765</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row>
    <row r="23" spans="2:37" ht="15.5" x14ac:dyDescent="0.35">
      <c r="B23" s="923" t="s">
        <v>766</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row>
    <row r="24" spans="2:37" ht="15.5" x14ac:dyDescent="0.3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row>
    <row r="25" spans="2:37" s="9" customFormat="1" ht="15.5" x14ac:dyDescent="0.35">
      <c r="B25" s="141"/>
      <c r="C25" s="141"/>
      <c r="D25" s="10"/>
      <c r="E25" s="10"/>
      <c r="F25" s="497">
        <v>2016</v>
      </c>
      <c r="G25" s="10"/>
      <c r="H25" s="10"/>
      <c r="I25" s="10"/>
      <c r="J25" s="141"/>
      <c r="K25" s="10"/>
      <c r="L25" s="10"/>
      <c r="M25" s="497">
        <v>2017</v>
      </c>
      <c r="N25" s="10"/>
      <c r="O25" s="10"/>
      <c r="P25" s="10"/>
      <c r="Q25" s="141"/>
      <c r="R25" s="10"/>
      <c r="S25" s="10"/>
      <c r="T25" s="497">
        <v>2018</v>
      </c>
      <c r="U25" s="10"/>
      <c r="V25" s="10"/>
      <c r="W25" s="10"/>
      <c r="X25" s="141"/>
      <c r="Y25" s="10"/>
      <c r="Z25" s="10"/>
      <c r="AA25" s="497">
        <v>2019</v>
      </c>
      <c r="AB25" s="10"/>
      <c r="AC25" s="10"/>
      <c r="AD25" s="10"/>
      <c r="AE25" s="141"/>
      <c r="AF25" s="10"/>
      <c r="AG25" s="10"/>
      <c r="AH25" s="497">
        <v>2020</v>
      </c>
      <c r="AI25" s="10"/>
      <c r="AJ25" s="10"/>
      <c r="AK25" s="10"/>
    </row>
    <row r="26" spans="2:37" s="9" customFormat="1" ht="46.5" x14ac:dyDescent="0.35">
      <c r="B26" s="536" t="s">
        <v>384</v>
      </c>
      <c r="C26" s="537" t="s">
        <v>714</v>
      </c>
      <c r="D26" s="538" t="s">
        <v>715</v>
      </c>
      <c r="E26" s="538" t="s">
        <v>716</v>
      </c>
      <c r="F26" s="537" t="s">
        <v>717</v>
      </c>
      <c r="G26" s="537" t="s">
        <v>718</v>
      </c>
      <c r="H26" s="537" t="s">
        <v>719</v>
      </c>
      <c r="I26" s="539" t="s">
        <v>720</v>
      </c>
      <c r="J26" s="537" t="s">
        <v>714</v>
      </c>
      <c r="K26" s="538" t="s">
        <v>715</v>
      </c>
      <c r="L26" s="538" t="s">
        <v>716</v>
      </c>
      <c r="M26" s="537" t="s">
        <v>717</v>
      </c>
      <c r="N26" s="537" t="s">
        <v>718</v>
      </c>
      <c r="O26" s="537" t="s">
        <v>719</v>
      </c>
      <c r="P26" s="539" t="s">
        <v>720</v>
      </c>
      <c r="Q26" s="537" t="s">
        <v>714</v>
      </c>
      <c r="R26" s="538" t="s">
        <v>715</v>
      </c>
      <c r="S26" s="538" t="s">
        <v>716</v>
      </c>
      <c r="T26" s="537" t="s">
        <v>717</v>
      </c>
      <c r="U26" s="537" t="s">
        <v>718</v>
      </c>
      <c r="V26" s="537" t="s">
        <v>719</v>
      </c>
      <c r="W26" s="539" t="s">
        <v>720</v>
      </c>
      <c r="X26" s="537" t="s">
        <v>714</v>
      </c>
      <c r="Y26" s="538" t="s">
        <v>715</v>
      </c>
      <c r="Z26" s="538" t="s">
        <v>716</v>
      </c>
      <c r="AA26" s="537" t="s">
        <v>717</v>
      </c>
      <c r="AB26" s="537" t="s">
        <v>718</v>
      </c>
      <c r="AC26" s="537" t="s">
        <v>719</v>
      </c>
      <c r="AD26" s="539" t="s">
        <v>720</v>
      </c>
      <c r="AE26" s="537" t="s">
        <v>714</v>
      </c>
      <c r="AF26" s="538" t="s">
        <v>715</v>
      </c>
      <c r="AG26" s="538" t="s">
        <v>716</v>
      </c>
      <c r="AH26" s="537" t="s">
        <v>717</v>
      </c>
      <c r="AI26" s="537" t="s">
        <v>718</v>
      </c>
      <c r="AJ26" s="537" t="s">
        <v>719</v>
      </c>
      <c r="AK26" s="539" t="s">
        <v>720</v>
      </c>
    </row>
    <row r="27" spans="2:37" s="9" customFormat="1" ht="15.5" x14ac:dyDescent="0.35">
      <c r="B27" s="540" t="s">
        <v>722</v>
      </c>
      <c r="C27" s="541">
        <v>4.5</v>
      </c>
      <c r="D27" s="542">
        <v>9</v>
      </c>
      <c r="E27" s="542">
        <v>200</v>
      </c>
      <c r="F27" s="541">
        <v>2.39</v>
      </c>
      <c r="G27" s="541">
        <v>2.11</v>
      </c>
      <c r="H27" s="541">
        <v>8.33</v>
      </c>
      <c r="I27" s="543">
        <v>3.83</v>
      </c>
      <c r="J27" s="541">
        <v>4.7</v>
      </c>
      <c r="K27" s="542">
        <v>10</v>
      </c>
      <c r="L27" s="542">
        <v>211</v>
      </c>
      <c r="M27" s="541">
        <v>2.59</v>
      </c>
      <c r="N27" s="541">
        <v>2.15</v>
      </c>
      <c r="O27" s="541">
        <v>8.5</v>
      </c>
      <c r="P27" s="543">
        <v>3.76</v>
      </c>
      <c r="Q27" s="541">
        <v>6.4</v>
      </c>
      <c r="R27" s="542">
        <v>14</v>
      </c>
      <c r="S27" s="542">
        <v>220</v>
      </c>
      <c r="T27" s="541">
        <v>3.83</v>
      </c>
      <c r="U27" s="541">
        <v>2.5299999999999998</v>
      </c>
      <c r="V27" s="541">
        <v>10.4</v>
      </c>
      <c r="W27" s="543">
        <v>4.04</v>
      </c>
      <c r="X27" s="541">
        <v>6.6</v>
      </c>
      <c r="Y27" s="542">
        <v>14</v>
      </c>
      <c r="Z27" s="542">
        <v>212</v>
      </c>
      <c r="AA27" s="541">
        <v>3.97</v>
      </c>
      <c r="AB27" s="541">
        <v>2.63</v>
      </c>
      <c r="AC27" s="541">
        <v>10.78</v>
      </c>
      <c r="AD27" s="543">
        <v>4.18</v>
      </c>
      <c r="AE27" s="541">
        <v>10.199999999999999</v>
      </c>
      <c r="AF27" s="542">
        <v>21</v>
      </c>
      <c r="AG27" s="542">
        <v>206</v>
      </c>
      <c r="AH27" s="541">
        <v>6.76</v>
      </c>
      <c r="AI27" s="541">
        <v>3.43</v>
      </c>
      <c r="AJ27" s="541">
        <v>15.08</v>
      </c>
      <c r="AK27" s="543">
        <v>4.8899999999999997</v>
      </c>
    </row>
    <row r="28" spans="2:37" s="9" customFormat="1" ht="15.5" x14ac:dyDescent="0.35">
      <c r="B28" s="540" t="s">
        <v>543</v>
      </c>
      <c r="C28" s="541">
        <v>6.7</v>
      </c>
      <c r="D28" s="542">
        <v>18</v>
      </c>
      <c r="E28" s="542">
        <v>268</v>
      </c>
      <c r="F28" s="541">
        <v>4.29</v>
      </c>
      <c r="G28" s="541">
        <v>2.4300000000000002</v>
      </c>
      <c r="H28" s="541">
        <v>10.37</v>
      </c>
      <c r="I28" s="543">
        <v>3.65</v>
      </c>
      <c r="J28" s="541">
        <v>6.4</v>
      </c>
      <c r="K28" s="542">
        <v>17</v>
      </c>
      <c r="L28" s="542">
        <v>266</v>
      </c>
      <c r="M28" s="541">
        <v>4.03</v>
      </c>
      <c r="N28" s="541">
        <v>2.36</v>
      </c>
      <c r="O28" s="541">
        <v>10</v>
      </c>
      <c r="P28" s="543">
        <v>3.61</v>
      </c>
      <c r="Q28" s="541">
        <v>12.2</v>
      </c>
      <c r="R28" s="542">
        <v>35</v>
      </c>
      <c r="S28" s="542">
        <v>288</v>
      </c>
      <c r="T28" s="541">
        <v>8.8699999999999992</v>
      </c>
      <c r="U28" s="541">
        <v>3.28</v>
      </c>
      <c r="V28" s="541">
        <v>16.43</v>
      </c>
      <c r="W28" s="543">
        <v>4.28</v>
      </c>
      <c r="X28" s="541">
        <v>7</v>
      </c>
      <c r="Y28" s="542">
        <v>20</v>
      </c>
      <c r="Z28" s="542">
        <v>286</v>
      </c>
      <c r="AA28" s="541">
        <v>4.57</v>
      </c>
      <c r="AB28" s="541">
        <v>2.42</v>
      </c>
      <c r="AC28" s="541">
        <v>10.55</v>
      </c>
      <c r="AD28" s="543">
        <v>3.56</v>
      </c>
      <c r="AE28" s="541">
        <v>9.8000000000000007</v>
      </c>
      <c r="AF28" s="542">
        <v>25</v>
      </c>
      <c r="AG28" s="542">
        <v>254</v>
      </c>
      <c r="AH28" s="541">
        <v>6.76</v>
      </c>
      <c r="AI28" s="541">
        <v>3.08</v>
      </c>
      <c r="AJ28" s="541">
        <v>14.13</v>
      </c>
      <c r="AK28" s="543">
        <v>4.29</v>
      </c>
    </row>
    <row r="29" spans="2:37" s="9" customFormat="1" ht="15.5" x14ac:dyDescent="0.35">
      <c r="B29" s="540" t="s">
        <v>723</v>
      </c>
      <c r="C29" s="541">
        <v>4.8</v>
      </c>
      <c r="D29" s="542">
        <v>13</v>
      </c>
      <c r="E29" s="542">
        <v>269</v>
      </c>
      <c r="F29" s="541">
        <v>2.85</v>
      </c>
      <c r="G29" s="541">
        <v>1.98</v>
      </c>
      <c r="H29" s="541">
        <v>8.09</v>
      </c>
      <c r="I29" s="543">
        <v>3.26</v>
      </c>
      <c r="J29" s="541">
        <v>6</v>
      </c>
      <c r="K29" s="542">
        <v>16</v>
      </c>
      <c r="L29" s="542">
        <v>267</v>
      </c>
      <c r="M29" s="541">
        <v>3.72</v>
      </c>
      <c r="N29" s="541">
        <v>2.27</v>
      </c>
      <c r="O29" s="541">
        <v>9.51</v>
      </c>
      <c r="P29" s="543">
        <v>3.52</v>
      </c>
      <c r="Q29" s="541">
        <v>2.4</v>
      </c>
      <c r="R29" s="542">
        <v>7</v>
      </c>
      <c r="S29" s="542">
        <v>286</v>
      </c>
      <c r="T29" s="541">
        <v>1.19</v>
      </c>
      <c r="U29" s="541">
        <v>1.26</v>
      </c>
      <c r="V29" s="541">
        <v>4.97</v>
      </c>
      <c r="W29" s="543">
        <v>2.52</v>
      </c>
      <c r="X29" s="541">
        <v>3.5</v>
      </c>
      <c r="Y29" s="542">
        <v>10</v>
      </c>
      <c r="Z29" s="542">
        <v>282</v>
      </c>
      <c r="AA29" s="541">
        <v>1.94</v>
      </c>
      <c r="AB29" s="541">
        <v>1.61</v>
      </c>
      <c r="AC29" s="541">
        <v>6.4</v>
      </c>
      <c r="AD29" s="543">
        <v>2.85</v>
      </c>
      <c r="AE29" s="541">
        <v>3.6</v>
      </c>
      <c r="AF29" s="542">
        <v>9</v>
      </c>
      <c r="AG29" s="542">
        <v>249</v>
      </c>
      <c r="AH29" s="541">
        <v>1.91</v>
      </c>
      <c r="AI29" s="541">
        <v>1.7</v>
      </c>
      <c r="AJ29" s="541">
        <v>6.73</v>
      </c>
      <c r="AK29" s="543">
        <v>3.12</v>
      </c>
    </row>
    <row r="30" spans="2:37" s="9" customFormat="1" ht="15.5" x14ac:dyDescent="0.35">
      <c r="B30" s="540" t="s">
        <v>724</v>
      </c>
      <c r="C30" s="541">
        <v>2.6</v>
      </c>
      <c r="D30" s="542">
        <v>7</v>
      </c>
      <c r="E30" s="542">
        <v>267</v>
      </c>
      <c r="F30" s="541">
        <v>1.28</v>
      </c>
      <c r="G30" s="541">
        <v>1.34</v>
      </c>
      <c r="H30" s="541">
        <v>5.31</v>
      </c>
      <c r="I30" s="543">
        <v>2.69</v>
      </c>
      <c r="J30" s="541">
        <v>0.8</v>
      </c>
      <c r="K30" s="542">
        <v>2</v>
      </c>
      <c r="L30" s="542">
        <v>265</v>
      </c>
      <c r="M30" s="541">
        <v>0.21</v>
      </c>
      <c r="N30" s="541">
        <v>0.54</v>
      </c>
      <c r="O30" s="541">
        <v>2.71</v>
      </c>
      <c r="P30" s="543">
        <v>1.96</v>
      </c>
      <c r="Q30" s="541">
        <v>2.5</v>
      </c>
      <c r="R30" s="542">
        <v>7</v>
      </c>
      <c r="S30" s="542">
        <v>283</v>
      </c>
      <c r="T30" s="541">
        <v>1.2</v>
      </c>
      <c r="U30" s="541">
        <v>1.27</v>
      </c>
      <c r="V30" s="541">
        <v>5.0199999999999996</v>
      </c>
      <c r="W30" s="543">
        <v>2.5499999999999998</v>
      </c>
      <c r="X30" s="541">
        <v>1.1000000000000001</v>
      </c>
      <c r="Y30" s="542">
        <v>3</v>
      </c>
      <c r="Z30" s="542">
        <v>275</v>
      </c>
      <c r="AA30" s="541">
        <v>0.37</v>
      </c>
      <c r="AB30" s="541">
        <v>0.72</v>
      </c>
      <c r="AC30" s="541">
        <v>3.16</v>
      </c>
      <c r="AD30" s="543">
        <v>2.0699999999999998</v>
      </c>
      <c r="AE30" s="541">
        <v>3.2</v>
      </c>
      <c r="AF30" s="542">
        <v>8</v>
      </c>
      <c r="AG30" s="542">
        <v>247</v>
      </c>
      <c r="AH30" s="541">
        <v>1.65</v>
      </c>
      <c r="AI30" s="541">
        <v>1.59</v>
      </c>
      <c r="AJ30" s="541">
        <v>6.26</v>
      </c>
      <c r="AK30" s="543">
        <v>3.02</v>
      </c>
    </row>
    <row r="31" spans="2:37" s="9" customFormat="1" ht="15.5" x14ac:dyDescent="0.35">
      <c r="B31" s="540" t="s">
        <v>239</v>
      </c>
      <c r="C31" s="541">
        <v>6.9</v>
      </c>
      <c r="D31" s="542">
        <v>18</v>
      </c>
      <c r="E31" s="542">
        <v>262</v>
      </c>
      <c r="F31" s="541">
        <v>4.3899999999999997</v>
      </c>
      <c r="G31" s="541">
        <v>2.48</v>
      </c>
      <c r="H31" s="541">
        <v>10.6</v>
      </c>
      <c r="I31" s="543">
        <v>3.73</v>
      </c>
      <c r="J31" s="541">
        <v>6.8</v>
      </c>
      <c r="K31" s="542">
        <v>18</v>
      </c>
      <c r="L31" s="542">
        <v>265</v>
      </c>
      <c r="M31" s="541">
        <v>4.34</v>
      </c>
      <c r="N31" s="541">
        <v>2.4500000000000002</v>
      </c>
      <c r="O31" s="541">
        <v>10.48</v>
      </c>
      <c r="P31" s="543">
        <v>3.69</v>
      </c>
      <c r="Q31" s="541">
        <v>5.7</v>
      </c>
      <c r="R31" s="542">
        <v>16</v>
      </c>
      <c r="S31" s="542">
        <v>283</v>
      </c>
      <c r="T31" s="541">
        <v>3.51</v>
      </c>
      <c r="U31" s="541">
        <v>2.14</v>
      </c>
      <c r="V31" s="541">
        <v>8.99</v>
      </c>
      <c r="W31" s="543">
        <v>3.34</v>
      </c>
      <c r="X31" s="541">
        <v>6.5</v>
      </c>
      <c r="Y31" s="542">
        <v>18</v>
      </c>
      <c r="Z31" s="542">
        <v>275</v>
      </c>
      <c r="AA31" s="541">
        <v>4.18</v>
      </c>
      <c r="AB31" s="541">
        <v>2.37</v>
      </c>
      <c r="AC31" s="541">
        <v>10.11</v>
      </c>
      <c r="AD31" s="543">
        <v>3.56</v>
      </c>
      <c r="AE31" s="541">
        <v>9.8000000000000007</v>
      </c>
      <c r="AF31" s="542">
        <v>24</v>
      </c>
      <c r="AG31" s="542">
        <v>246</v>
      </c>
      <c r="AH31" s="541">
        <v>6.64</v>
      </c>
      <c r="AI31" s="541">
        <v>3.12</v>
      </c>
      <c r="AJ31" s="541">
        <v>14.11</v>
      </c>
      <c r="AK31" s="543">
        <v>4.3499999999999996</v>
      </c>
    </row>
    <row r="32" spans="2:37" ht="15.5" x14ac:dyDescent="0.35">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row>
    <row r="33" spans="2:37" ht="15.5" x14ac:dyDescent="0.35">
      <c r="B33" s="10" t="s">
        <v>767</v>
      </c>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row>
    <row r="34" spans="2:37" ht="15.5" x14ac:dyDescent="0.35">
      <c r="B34" s="923" t="s">
        <v>768</v>
      </c>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row>
    <row r="35" spans="2:37" ht="15.5" x14ac:dyDescent="0.35">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row>
    <row r="36" spans="2:37" s="9" customFormat="1" ht="15.5" x14ac:dyDescent="0.35">
      <c r="B36" s="141"/>
      <c r="C36" s="141"/>
      <c r="D36" s="10"/>
      <c r="E36" s="10"/>
      <c r="F36" s="497">
        <v>2016</v>
      </c>
      <c r="G36" s="10"/>
      <c r="H36" s="10"/>
      <c r="I36" s="10"/>
      <c r="J36" s="141"/>
      <c r="K36" s="10"/>
      <c r="L36" s="10"/>
      <c r="M36" s="497">
        <v>2017</v>
      </c>
      <c r="N36" s="10"/>
      <c r="O36" s="10"/>
      <c r="P36" s="10"/>
      <c r="Q36" s="141"/>
      <c r="R36" s="10"/>
      <c r="S36" s="10"/>
      <c r="T36" s="497">
        <v>2018</v>
      </c>
      <c r="U36" s="10"/>
      <c r="V36" s="10"/>
      <c r="W36" s="10"/>
      <c r="X36" s="141"/>
      <c r="Y36" s="10"/>
      <c r="Z36" s="10"/>
      <c r="AA36" s="497">
        <v>2019</v>
      </c>
      <c r="AB36" s="10"/>
      <c r="AC36" s="10"/>
      <c r="AD36" s="10"/>
      <c r="AE36" s="141"/>
      <c r="AF36" s="10"/>
      <c r="AG36" s="10"/>
      <c r="AH36" s="497">
        <v>2020</v>
      </c>
      <c r="AI36" s="10"/>
      <c r="AJ36" s="10"/>
      <c r="AK36" s="10"/>
    </row>
    <row r="37" spans="2:37" s="9" customFormat="1" ht="46.5" x14ac:dyDescent="0.35">
      <c r="B37" s="536" t="s">
        <v>384</v>
      </c>
      <c r="C37" s="537" t="s">
        <v>727</v>
      </c>
      <c r="D37" s="538" t="s">
        <v>728</v>
      </c>
      <c r="E37" s="538" t="s">
        <v>716</v>
      </c>
      <c r="F37" s="537" t="s">
        <v>717</v>
      </c>
      <c r="G37" s="537" t="s">
        <v>718</v>
      </c>
      <c r="H37" s="537" t="s">
        <v>719</v>
      </c>
      <c r="I37" s="539" t="s">
        <v>720</v>
      </c>
      <c r="J37" s="537" t="s">
        <v>727</v>
      </c>
      <c r="K37" s="538" t="s">
        <v>728</v>
      </c>
      <c r="L37" s="538" t="s">
        <v>716</v>
      </c>
      <c r="M37" s="537" t="s">
        <v>717</v>
      </c>
      <c r="N37" s="537" t="s">
        <v>718</v>
      </c>
      <c r="O37" s="537" t="s">
        <v>719</v>
      </c>
      <c r="P37" s="539" t="s">
        <v>720</v>
      </c>
      <c r="Q37" s="537" t="s">
        <v>727</v>
      </c>
      <c r="R37" s="538" t="s">
        <v>728</v>
      </c>
      <c r="S37" s="538" t="s">
        <v>716</v>
      </c>
      <c r="T37" s="537" t="s">
        <v>717</v>
      </c>
      <c r="U37" s="537" t="s">
        <v>718</v>
      </c>
      <c r="V37" s="537" t="s">
        <v>719</v>
      </c>
      <c r="W37" s="539" t="s">
        <v>720</v>
      </c>
      <c r="X37" s="537" t="s">
        <v>727</v>
      </c>
      <c r="Y37" s="538" t="s">
        <v>728</v>
      </c>
      <c r="Z37" s="538" t="s">
        <v>716</v>
      </c>
      <c r="AA37" s="537" t="s">
        <v>717</v>
      </c>
      <c r="AB37" s="537" t="s">
        <v>718</v>
      </c>
      <c r="AC37" s="537" t="s">
        <v>719</v>
      </c>
      <c r="AD37" s="539" t="s">
        <v>720</v>
      </c>
      <c r="AE37" s="537" t="s">
        <v>727</v>
      </c>
      <c r="AF37" s="538" t="s">
        <v>728</v>
      </c>
      <c r="AG37" s="538" t="s">
        <v>716</v>
      </c>
      <c r="AH37" s="537" t="s">
        <v>717</v>
      </c>
      <c r="AI37" s="537" t="s">
        <v>718</v>
      </c>
      <c r="AJ37" s="537" t="s">
        <v>719</v>
      </c>
      <c r="AK37" s="539" t="s">
        <v>720</v>
      </c>
    </row>
    <row r="38" spans="2:37" s="9" customFormat="1" ht="15.5" x14ac:dyDescent="0.35">
      <c r="B38" s="540" t="s">
        <v>722</v>
      </c>
      <c r="C38" s="541">
        <v>4.5</v>
      </c>
      <c r="D38" s="542">
        <v>9</v>
      </c>
      <c r="E38" s="542">
        <v>200</v>
      </c>
      <c r="F38" s="541">
        <v>2.39</v>
      </c>
      <c r="G38" s="541">
        <v>2.11</v>
      </c>
      <c r="H38" s="541">
        <v>8.33</v>
      </c>
      <c r="I38" s="543">
        <v>3.83</v>
      </c>
      <c r="J38" s="541">
        <v>4.7</v>
      </c>
      <c r="K38" s="542">
        <v>10</v>
      </c>
      <c r="L38" s="542">
        <v>211</v>
      </c>
      <c r="M38" s="541">
        <v>2.59</v>
      </c>
      <c r="N38" s="541">
        <v>2.15</v>
      </c>
      <c r="O38" s="541">
        <v>8.5</v>
      </c>
      <c r="P38" s="543">
        <v>3.76</v>
      </c>
      <c r="Q38" s="541">
        <v>6.4</v>
      </c>
      <c r="R38" s="542">
        <v>14</v>
      </c>
      <c r="S38" s="542">
        <v>220</v>
      </c>
      <c r="T38" s="541">
        <v>3.83</v>
      </c>
      <c r="U38" s="541">
        <v>2.5299999999999998</v>
      </c>
      <c r="V38" s="541">
        <v>10.4</v>
      </c>
      <c r="W38" s="543">
        <v>4.04</v>
      </c>
      <c r="X38" s="541">
        <v>6.6</v>
      </c>
      <c r="Y38" s="542">
        <v>14</v>
      </c>
      <c r="Z38" s="542">
        <v>212</v>
      </c>
      <c r="AA38" s="541">
        <v>3.97</v>
      </c>
      <c r="AB38" s="541">
        <v>2.63</v>
      </c>
      <c r="AC38" s="541">
        <v>10.78</v>
      </c>
      <c r="AD38" s="543">
        <v>4.18</v>
      </c>
      <c r="AE38" s="541">
        <v>10.7</v>
      </c>
      <c r="AF38" s="542">
        <v>22</v>
      </c>
      <c r="AG38" s="542">
        <v>206</v>
      </c>
      <c r="AH38" s="541">
        <v>7.16</v>
      </c>
      <c r="AI38" s="541">
        <v>3.52</v>
      </c>
      <c r="AJ38" s="541">
        <v>15.64</v>
      </c>
      <c r="AK38" s="543">
        <v>4.96</v>
      </c>
    </row>
    <row r="39" spans="2:37" s="9" customFormat="1" ht="15.5" x14ac:dyDescent="0.35">
      <c r="B39" s="540" t="s">
        <v>543</v>
      </c>
      <c r="C39" s="541">
        <v>8.1999999999999993</v>
      </c>
      <c r="D39" s="542">
        <v>22</v>
      </c>
      <c r="E39" s="542">
        <v>268</v>
      </c>
      <c r="F39" s="541">
        <v>5.48</v>
      </c>
      <c r="G39" s="541">
        <v>2.73</v>
      </c>
      <c r="H39" s="541">
        <v>12.12</v>
      </c>
      <c r="I39" s="543">
        <v>3.91</v>
      </c>
      <c r="J39" s="541">
        <v>7.1</v>
      </c>
      <c r="K39" s="542">
        <v>19</v>
      </c>
      <c r="L39" s="542">
        <v>266</v>
      </c>
      <c r="M39" s="541">
        <v>4.62</v>
      </c>
      <c r="N39" s="541">
        <v>2.52</v>
      </c>
      <c r="O39" s="541">
        <v>10.89</v>
      </c>
      <c r="P39" s="543">
        <v>3.75</v>
      </c>
      <c r="Q39" s="541">
        <v>12.2</v>
      </c>
      <c r="R39" s="542">
        <v>35</v>
      </c>
      <c r="S39" s="542">
        <v>288</v>
      </c>
      <c r="T39" s="541">
        <v>8.8699999999999992</v>
      </c>
      <c r="U39" s="541">
        <v>3.28</v>
      </c>
      <c r="V39" s="541">
        <v>16.43</v>
      </c>
      <c r="W39" s="543">
        <v>4.28</v>
      </c>
      <c r="X39" s="541">
        <v>7</v>
      </c>
      <c r="Y39" s="542">
        <v>20</v>
      </c>
      <c r="Z39" s="542">
        <v>286</v>
      </c>
      <c r="AA39" s="541">
        <v>4.57</v>
      </c>
      <c r="AB39" s="541">
        <v>2.42</v>
      </c>
      <c r="AC39" s="541">
        <v>10.55</v>
      </c>
      <c r="AD39" s="543">
        <v>3.56</v>
      </c>
      <c r="AE39" s="541">
        <v>10.199999999999999</v>
      </c>
      <c r="AF39" s="542">
        <v>26</v>
      </c>
      <c r="AG39" s="542">
        <v>254</v>
      </c>
      <c r="AH39" s="541">
        <v>7.08</v>
      </c>
      <c r="AI39" s="541">
        <v>3.16</v>
      </c>
      <c r="AJ39" s="541">
        <v>14.58</v>
      </c>
      <c r="AK39" s="543">
        <v>4.34</v>
      </c>
    </row>
    <row r="40" spans="2:37" s="9" customFormat="1" ht="15.5" x14ac:dyDescent="0.35">
      <c r="B40" s="540" t="s">
        <v>723</v>
      </c>
      <c r="C40" s="541">
        <v>4.8</v>
      </c>
      <c r="D40" s="542">
        <v>13</v>
      </c>
      <c r="E40" s="542">
        <v>269</v>
      </c>
      <c r="F40" s="541">
        <v>2.85</v>
      </c>
      <c r="G40" s="541">
        <v>1.98</v>
      </c>
      <c r="H40" s="541">
        <v>8.09</v>
      </c>
      <c r="I40" s="543">
        <v>3.26</v>
      </c>
      <c r="J40" s="541">
        <v>6</v>
      </c>
      <c r="K40" s="542">
        <v>16</v>
      </c>
      <c r="L40" s="542">
        <v>267</v>
      </c>
      <c r="M40" s="541">
        <v>3.72</v>
      </c>
      <c r="N40" s="541">
        <v>2.27</v>
      </c>
      <c r="O40" s="541">
        <v>9.51</v>
      </c>
      <c r="P40" s="543">
        <v>3.52</v>
      </c>
      <c r="Q40" s="541">
        <v>2.4</v>
      </c>
      <c r="R40" s="542">
        <v>7</v>
      </c>
      <c r="S40" s="542">
        <v>286</v>
      </c>
      <c r="T40" s="541">
        <v>1.19</v>
      </c>
      <c r="U40" s="541">
        <v>1.26</v>
      </c>
      <c r="V40" s="541">
        <v>4.97</v>
      </c>
      <c r="W40" s="543">
        <v>2.52</v>
      </c>
      <c r="X40" s="541">
        <v>3.5</v>
      </c>
      <c r="Y40" s="542">
        <v>10</v>
      </c>
      <c r="Z40" s="542">
        <v>282</v>
      </c>
      <c r="AA40" s="541">
        <v>1.94</v>
      </c>
      <c r="AB40" s="541">
        <v>1.61</v>
      </c>
      <c r="AC40" s="541">
        <v>6.4</v>
      </c>
      <c r="AD40" s="543">
        <v>2.85</v>
      </c>
      <c r="AE40" s="541">
        <v>3.6</v>
      </c>
      <c r="AF40" s="542">
        <v>9</v>
      </c>
      <c r="AG40" s="542">
        <v>249</v>
      </c>
      <c r="AH40" s="541">
        <v>1.91</v>
      </c>
      <c r="AI40" s="541">
        <v>1.7</v>
      </c>
      <c r="AJ40" s="541">
        <v>6.73</v>
      </c>
      <c r="AK40" s="543">
        <v>3.12</v>
      </c>
    </row>
    <row r="41" spans="2:37" s="9" customFormat="1" ht="15.5" x14ac:dyDescent="0.35">
      <c r="B41" s="540" t="s">
        <v>724</v>
      </c>
      <c r="C41" s="541">
        <v>6.7</v>
      </c>
      <c r="D41" s="542">
        <v>18</v>
      </c>
      <c r="E41" s="542">
        <v>267</v>
      </c>
      <c r="F41" s="541">
        <v>4.3099999999999996</v>
      </c>
      <c r="G41" s="541">
        <v>2.4300000000000002</v>
      </c>
      <c r="H41" s="541">
        <v>10.4</v>
      </c>
      <c r="I41" s="543">
        <v>3.66</v>
      </c>
      <c r="J41" s="541">
        <v>2.2999999999999998</v>
      </c>
      <c r="K41" s="542">
        <v>6</v>
      </c>
      <c r="L41" s="542">
        <v>265</v>
      </c>
      <c r="M41" s="541">
        <v>1.04</v>
      </c>
      <c r="N41" s="541">
        <v>1.22</v>
      </c>
      <c r="O41" s="541">
        <v>4.8499999999999996</v>
      </c>
      <c r="P41" s="543">
        <v>2.59</v>
      </c>
      <c r="Q41" s="541">
        <v>4.9000000000000004</v>
      </c>
      <c r="R41" s="542">
        <v>14</v>
      </c>
      <c r="S41" s="542">
        <v>283</v>
      </c>
      <c r="T41" s="541">
        <v>2.97</v>
      </c>
      <c r="U41" s="541">
        <v>1.98</v>
      </c>
      <c r="V41" s="541">
        <v>8.1300000000000008</v>
      </c>
      <c r="W41" s="543">
        <v>3.18</v>
      </c>
      <c r="X41" s="541">
        <v>4.7</v>
      </c>
      <c r="Y41" s="542">
        <v>13</v>
      </c>
      <c r="Z41" s="542">
        <v>275</v>
      </c>
      <c r="AA41" s="541">
        <v>2.78</v>
      </c>
      <c r="AB41" s="541">
        <v>1.95</v>
      </c>
      <c r="AC41" s="541">
        <v>7.92</v>
      </c>
      <c r="AD41" s="543">
        <v>3.19</v>
      </c>
      <c r="AE41" s="541">
        <v>8.1</v>
      </c>
      <c r="AF41" s="542">
        <v>20</v>
      </c>
      <c r="AG41" s="542">
        <v>247</v>
      </c>
      <c r="AH41" s="541">
        <v>5.3</v>
      </c>
      <c r="AI41" s="541">
        <v>2.8</v>
      </c>
      <c r="AJ41" s="541">
        <v>12.18</v>
      </c>
      <c r="AK41" s="543">
        <v>4.08</v>
      </c>
    </row>
    <row r="42" spans="2:37" s="9" customFormat="1" ht="15.5" x14ac:dyDescent="0.35">
      <c r="B42" s="540" t="s">
        <v>239</v>
      </c>
      <c r="C42" s="541">
        <v>6.9</v>
      </c>
      <c r="D42" s="542">
        <v>18</v>
      </c>
      <c r="E42" s="542">
        <v>262</v>
      </c>
      <c r="F42" s="541">
        <v>4.3899999999999997</v>
      </c>
      <c r="G42" s="541">
        <v>2.48</v>
      </c>
      <c r="H42" s="541">
        <v>10.6</v>
      </c>
      <c r="I42" s="543">
        <v>3.73</v>
      </c>
      <c r="J42" s="541">
        <v>6.8</v>
      </c>
      <c r="K42" s="542">
        <v>18</v>
      </c>
      <c r="L42" s="542">
        <v>265</v>
      </c>
      <c r="M42" s="541">
        <v>4.34</v>
      </c>
      <c r="N42" s="541">
        <v>2.4500000000000002</v>
      </c>
      <c r="O42" s="541">
        <v>10.48</v>
      </c>
      <c r="P42" s="543">
        <v>3.69</v>
      </c>
      <c r="Q42" s="541">
        <v>5.7</v>
      </c>
      <c r="R42" s="542">
        <v>16</v>
      </c>
      <c r="S42" s="542">
        <v>283</v>
      </c>
      <c r="T42" s="541">
        <v>3.51</v>
      </c>
      <c r="U42" s="541">
        <v>2.14</v>
      </c>
      <c r="V42" s="541">
        <v>8.99</v>
      </c>
      <c r="W42" s="543">
        <v>3.34</v>
      </c>
      <c r="X42" s="541">
        <v>6.5</v>
      </c>
      <c r="Y42" s="542">
        <v>18</v>
      </c>
      <c r="Z42" s="542">
        <v>275</v>
      </c>
      <c r="AA42" s="541">
        <v>4.18</v>
      </c>
      <c r="AB42" s="541">
        <v>2.37</v>
      </c>
      <c r="AC42" s="541">
        <v>10.11</v>
      </c>
      <c r="AD42" s="543">
        <v>3.56</v>
      </c>
      <c r="AE42" s="541">
        <v>10.199999999999999</v>
      </c>
      <c r="AF42" s="542">
        <v>25</v>
      </c>
      <c r="AG42" s="542">
        <v>246</v>
      </c>
      <c r="AH42" s="541">
        <v>6.98</v>
      </c>
      <c r="AI42" s="541">
        <v>3.18</v>
      </c>
      <c r="AJ42" s="541">
        <v>14.57</v>
      </c>
      <c r="AK42" s="543">
        <v>4.41</v>
      </c>
    </row>
  </sheetData>
  <hyperlinks>
    <hyperlink ref="B8" location="Contents!A1" display="Contents!A1"/>
    <hyperlink ref="D8" location="'Tab 33 - G-ve Acinetobacter'!A1" display="Tab 33 - G-ve Acinetobacter"/>
  </hyperlinks>
  <pageMargins left="0.7" right="0.7" top="0.75" bottom="0.75" header="0.3" footer="0.3"/>
  <pageSetup paperSize="9" orientation="portrait" horizontalDpi="300" verticalDpi="300"/>
  <drawing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58792D"/>
  </sheetPr>
  <dimension ref="B1:AK38"/>
  <sheetViews>
    <sheetView showGridLines="0" zoomScale="80" zoomScaleNormal="80" workbookViewId="0">
      <selection activeCell="B15" sqref="B15:C20"/>
    </sheetView>
  </sheetViews>
  <sheetFormatPr defaultColWidth="10.81640625" defaultRowHeight="14" x14ac:dyDescent="0.3"/>
  <cols>
    <col min="1" max="1" width="1.453125" style="8" customWidth="1"/>
    <col min="2" max="2" width="30.54296875" style="8" customWidth="1"/>
    <col min="3" max="37" width="12.54296875" style="8" customWidth="1"/>
    <col min="38" max="16384" width="10.81640625" style="8"/>
  </cols>
  <sheetData>
    <row r="1" spans="2:37" s="15" customFormat="1" ht="5.15" customHeight="1" x14ac:dyDescent="0.35">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2:37" s="15" customFormat="1" ht="15.5" x14ac:dyDescent="0.35">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2:37" s="15" customFormat="1" ht="15.5" x14ac:dyDescent="0.35">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s="15" customFormat="1" ht="15.75" customHeight="1" x14ac:dyDescent="0.35">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s="15" customFormat="1" ht="15.75" customHeight="1" x14ac:dyDescent="0.35">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s="15" customFormat="1" ht="18" x14ac:dyDescent="0.4">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2:37" s="15" customFormat="1" ht="18" x14ac:dyDescent="0.4">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2:37" s="15" customFormat="1" ht="18" x14ac:dyDescent="0.4">
      <c r="B8" s="171" t="s">
        <v>131</v>
      </c>
      <c r="C8" s="20"/>
      <c r="D8" s="151" t="s">
        <v>68</v>
      </c>
      <c r="E8" s="19"/>
      <c r="F8" s="19"/>
      <c r="G8" s="19"/>
      <c r="H8" s="19"/>
      <c r="I8" s="30"/>
      <c r="J8" s="30"/>
      <c r="K8" s="30"/>
      <c r="L8" s="30"/>
      <c r="M8" s="572"/>
      <c r="N8" s="30"/>
      <c r="O8" s="30"/>
      <c r="P8" s="30"/>
      <c r="Q8" s="30"/>
      <c r="R8" s="30"/>
      <c r="S8" s="30"/>
      <c r="T8" s="30"/>
      <c r="U8" s="30"/>
      <c r="V8" s="30"/>
      <c r="W8" s="30"/>
      <c r="X8" s="30"/>
      <c r="Y8" s="30"/>
      <c r="Z8" s="30"/>
      <c r="AA8" s="30"/>
      <c r="AB8" s="30"/>
      <c r="AC8" s="30"/>
      <c r="AD8" s="30"/>
      <c r="AE8" s="30"/>
      <c r="AF8" s="30"/>
      <c r="AG8" s="30"/>
      <c r="AH8" s="30"/>
      <c r="AI8" s="30"/>
      <c r="AJ8" s="30"/>
      <c r="AK8" s="30"/>
    </row>
    <row r="9" spans="2:37" s="15" customFormat="1" ht="18" x14ac:dyDescent="0.4">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s="15" customFormat="1" ht="18" x14ac:dyDescent="0.4">
      <c r="B10" s="20" t="s">
        <v>769</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s="15" customFormat="1" ht="15.5" x14ac:dyDescent="0.35">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7" ht="15.5" x14ac:dyDescent="0.35">
      <c r="B12" s="10" t="s">
        <v>770</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row>
    <row r="13" spans="2:37" ht="15.5" x14ac:dyDescent="0.35">
      <c r="B13" s="923" t="s">
        <v>771</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2:37" ht="15.5" x14ac:dyDescent="0.3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row>
    <row r="15" spans="2:37" ht="31" x14ac:dyDescent="0.35">
      <c r="B15" s="141" t="s">
        <v>275</v>
      </c>
      <c r="C15" s="532" t="s">
        <v>710</v>
      </c>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row>
    <row r="16" spans="2:37" ht="15.5" x14ac:dyDescent="0.35">
      <c r="B16" s="143">
        <v>2016</v>
      </c>
      <c r="C16" s="533">
        <v>86</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2:37" ht="15.5" x14ac:dyDescent="0.35">
      <c r="B17" s="143">
        <v>2017</v>
      </c>
      <c r="C17" s="533">
        <v>89</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5.5" x14ac:dyDescent="0.35">
      <c r="B18" s="143">
        <v>2018</v>
      </c>
      <c r="C18" s="533">
        <v>72</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5.5" x14ac:dyDescent="0.35">
      <c r="B19" s="143">
        <v>2019</v>
      </c>
      <c r="C19" s="533">
        <v>79</v>
      </c>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ht="15.5" x14ac:dyDescent="0.35">
      <c r="B20" s="143">
        <v>2020</v>
      </c>
      <c r="C20" s="533">
        <v>67</v>
      </c>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row>
    <row r="21" spans="2:37" ht="15.5" x14ac:dyDescent="0.35">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2:37" ht="15.5" x14ac:dyDescent="0.35">
      <c r="B22" s="10" t="s">
        <v>772</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row>
    <row r="23" spans="2:37" ht="15.5" x14ac:dyDescent="0.35">
      <c r="B23" s="923" t="s">
        <v>773</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row>
    <row r="24" spans="2:37" ht="15.5" x14ac:dyDescent="0.3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row>
    <row r="25" spans="2:37" s="9" customFormat="1" ht="15.5" x14ac:dyDescent="0.35">
      <c r="B25" s="141"/>
      <c r="C25" s="141"/>
      <c r="D25" s="10"/>
      <c r="E25" s="10"/>
      <c r="F25" s="497">
        <v>2016</v>
      </c>
      <c r="G25" s="10"/>
      <c r="H25" s="10"/>
      <c r="I25" s="10"/>
      <c r="J25" s="141"/>
      <c r="K25" s="10"/>
      <c r="L25" s="10"/>
      <c r="M25" s="497">
        <v>2017</v>
      </c>
      <c r="N25" s="10"/>
      <c r="O25" s="10"/>
      <c r="P25" s="10"/>
      <c r="Q25" s="141"/>
      <c r="R25" s="10"/>
      <c r="S25" s="10"/>
      <c r="T25" s="497">
        <v>2018</v>
      </c>
      <c r="U25" s="10"/>
      <c r="V25" s="10"/>
      <c r="W25" s="10"/>
      <c r="X25" s="141"/>
      <c r="Y25" s="10"/>
      <c r="Z25" s="10"/>
      <c r="AA25" s="497">
        <v>2019</v>
      </c>
      <c r="AB25" s="10"/>
      <c r="AC25" s="10"/>
      <c r="AD25" s="10"/>
      <c r="AE25" s="141"/>
      <c r="AF25" s="10"/>
      <c r="AG25" s="10"/>
      <c r="AH25" s="497">
        <v>2020</v>
      </c>
      <c r="AI25" s="10"/>
      <c r="AJ25" s="10"/>
      <c r="AK25" s="10"/>
    </row>
    <row r="26" spans="2:37" s="9" customFormat="1" ht="46.5" x14ac:dyDescent="0.35">
      <c r="B26" s="536" t="s">
        <v>384</v>
      </c>
      <c r="C26" s="537" t="s">
        <v>714</v>
      </c>
      <c r="D26" s="538" t="s">
        <v>715</v>
      </c>
      <c r="E26" s="538" t="s">
        <v>716</v>
      </c>
      <c r="F26" s="537" t="s">
        <v>717</v>
      </c>
      <c r="G26" s="537" t="s">
        <v>718</v>
      </c>
      <c r="H26" s="537" t="s">
        <v>719</v>
      </c>
      <c r="I26" s="539" t="s">
        <v>720</v>
      </c>
      <c r="J26" s="537" t="s">
        <v>714</v>
      </c>
      <c r="K26" s="538" t="s">
        <v>715</v>
      </c>
      <c r="L26" s="538" t="s">
        <v>716</v>
      </c>
      <c r="M26" s="537" t="s">
        <v>717</v>
      </c>
      <c r="N26" s="537" t="s">
        <v>718</v>
      </c>
      <c r="O26" s="537" t="s">
        <v>719</v>
      </c>
      <c r="P26" s="539" t="s">
        <v>720</v>
      </c>
      <c r="Q26" s="537" t="s">
        <v>714</v>
      </c>
      <c r="R26" s="538" t="s">
        <v>715</v>
      </c>
      <c r="S26" s="538" t="s">
        <v>716</v>
      </c>
      <c r="T26" s="537" t="s">
        <v>717</v>
      </c>
      <c r="U26" s="537" t="s">
        <v>718</v>
      </c>
      <c r="V26" s="537" t="s">
        <v>719</v>
      </c>
      <c r="W26" s="539" t="s">
        <v>720</v>
      </c>
      <c r="X26" s="537" t="s">
        <v>714</v>
      </c>
      <c r="Y26" s="538" t="s">
        <v>715</v>
      </c>
      <c r="Z26" s="538" t="s">
        <v>716</v>
      </c>
      <c r="AA26" s="537" t="s">
        <v>717</v>
      </c>
      <c r="AB26" s="537" t="s">
        <v>718</v>
      </c>
      <c r="AC26" s="537" t="s">
        <v>719</v>
      </c>
      <c r="AD26" s="539" t="s">
        <v>720</v>
      </c>
      <c r="AE26" s="537" t="s">
        <v>714</v>
      </c>
      <c r="AF26" s="538" t="s">
        <v>715</v>
      </c>
      <c r="AG26" s="538" t="s">
        <v>716</v>
      </c>
      <c r="AH26" s="537" t="s">
        <v>717</v>
      </c>
      <c r="AI26" s="537" t="s">
        <v>718</v>
      </c>
      <c r="AJ26" s="537" t="s">
        <v>719</v>
      </c>
      <c r="AK26" s="539" t="s">
        <v>720</v>
      </c>
    </row>
    <row r="27" spans="2:37" s="9" customFormat="1" ht="15.5" x14ac:dyDescent="0.35">
      <c r="B27" s="540" t="s">
        <v>543</v>
      </c>
      <c r="C27" s="541">
        <v>3.7</v>
      </c>
      <c r="D27" s="542">
        <v>3</v>
      </c>
      <c r="E27" s="542">
        <v>81</v>
      </c>
      <c r="F27" s="541">
        <v>1.27</v>
      </c>
      <c r="G27" s="541">
        <v>2.4300000000000002</v>
      </c>
      <c r="H27" s="541">
        <v>10.33</v>
      </c>
      <c r="I27" s="543">
        <v>6.63</v>
      </c>
      <c r="J27" s="541">
        <v>9.1999999999999993</v>
      </c>
      <c r="K27" s="542">
        <v>7</v>
      </c>
      <c r="L27" s="542">
        <v>76</v>
      </c>
      <c r="M27" s="541">
        <v>4.53</v>
      </c>
      <c r="N27" s="541">
        <v>4.68</v>
      </c>
      <c r="O27" s="541">
        <v>17.809999999999999</v>
      </c>
      <c r="P27" s="543">
        <v>8.6</v>
      </c>
      <c r="Q27" s="541">
        <v>0</v>
      </c>
      <c r="R27" s="542">
        <v>0</v>
      </c>
      <c r="S27" s="542">
        <v>61</v>
      </c>
      <c r="T27" s="541">
        <v>0</v>
      </c>
      <c r="U27" s="541">
        <v>0</v>
      </c>
      <c r="V27" s="541">
        <v>5.92</v>
      </c>
      <c r="W27" s="543">
        <v>5.92</v>
      </c>
      <c r="X27" s="541">
        <v>8.1999999999999993</v>
      </c>
      <c r="Y27" s="542">
        <v>5</v>
      </c>
      <c r="Z27" s="542">
        <v>61</v>
      </c>
      <c r="AA27" s="541">
        <v>3.55</v>
      </c>
      <c r="AB27" s="541">
        <v>4.6500000000000004</v>
      </c>
      <c r="AC27" s="541">
        <v>17.79</v>
      </c>
      <c r="AD27" s="543">
        <v>9.59</v>
      </c>
      <c r="AE27" s="541">
        <v>11.9</v>
      </c>
      <c r="AF27" s="542">
        <v>7</v>
      </c>
      <c r="AG27" s="542">
        <v>59</v>
      </c>
      <c r="AH27" s="541">
        <v>5.87</v>
      </c>
      <c r="AI27" s="541">
        <v>5.99</v>
      </c>
      <c r="AJ27" s="541">
        <v>22.52</v>
      </c>
      <c r="AK27" s="543">
        <v>10.66</v>
      </c>
    </row>
    <row r="28" spans="2:37" s="9" customFormat="1" ht="15.5" x14ac:dyDescent="0.35">
      <c r="B28" s="540" t="s">
        <v>723</v>
      </c>
      <c r="C28" s="541">
        <v>6</v>
      </c>
      <c r="D28" s="542">
        <v>5</v>
      </c>
      <c r="E28" s="542">
        <v>83</v>
      </c>
      <c r="F28" s="541">
        <v>2.6</v>
      </c>
      <c r="G28" s="541">
        <v>3.42</v>
      </c>
      <c r="H28" s="541">
        <v>13.34</v>
      </c>
      <c r="I28" s="543">
        <v>7.32</v>
      </c>
      <c r="J28" s="541">
        <v>3.9</v>
      </c>
      <c r="K28" s="542">
        <v>3</v>
      </c>
      <c r="L28" s="542">
        <v>77</v>
      </c>
      <c r="M28" s="541">
        <v>1.33</v>
      </c>
      <c r="N28" s="541">
        <v>2.57</v>
      </c>
      <c r="O28" s="541">
        <v>10.84</v>
      </c>
      <c r="P28" s="543">
        <v>6.94</v>
      </c>
      <c r="Q28" s="541">
        <v>0</v>
      </c>
      <c r="R28" s="542">
        <v>0</v>
      </c>
      <c r="S28" s="542">
        <v>63</v>
      </c>
      <c r="T28" s="541">
        <v>0</v>
      </c>
      <c r="U28" s="541">
        <v>0</v>
      </c>
      <c r="V28" s="541">
        <v>5.75</v>
      </c>
      <c r="W28" s="543">
        <v>5.75</v>
      </c>
      <c r="X28" s="541">
        <v>2.9</v>
      </c>
      <c r="Y28" s="542">
        <v>2</v>
      </c>
      <c r="Z28" s="542">
        <v>68</v>
      </c>
      <c r="AA28" s="541">
        <v>0.81</v>
      </c>
      <c r="AB28" s="541">
        <v>2.13</v>
      </c>
      <c r="AC28" s="541">
        <v>10.1</v>
      </c>
      <c r="AD28" s="543">
        <v>7.16</v>
      </c>
      <c r="AE28" s="541">
        <v>6.2</v>
      </c>
      <c r="AF28" s="542">
        <v>4</v>
      </c>
      <c r="AG28" s="542">
        <v>64</v>
      </c>
      <c r="AH28" s="541">
        <v>2.46</v>
      </c>
      <c r="AI28" s="541">
        <v>3.79</v>
      </c>
      <c r="AJ28" s="541">
        <v>15</v>
      </c>
      <c r="AK28" s="543">
        <v>8.75</v>
      </c>
    </row>
    <row r="29" spans="2:37" s="9" customFormat="1" ht="15.5" x14ac:dyDescent="0.35">
      <c r="B29" s="540" t="s">
        <v>724</v>
      </c>
      <c r="C29" s="541">
        <v>2.5</v>
      </c>
      <c r="D29" s="542">
        <v>2</v>
      </c>
      <c r="E29" s="542">
        <v>79</v>
      </c>
      <c r="F29" s="541">
        <v>0.7</v>
      </c>
      <c r="G29" s="541">
        <v>1.83</v>
      </c>
      <c r="H29" s="541">
        <v>8.77</v>
      </c>
      <c r="I29" s="543">
        <v>6.24</v>
      </c>
      <c r="J29" s="541">
        <v>1.3</v>
      </c>
      <c r="K29" s="542">
        <v>1</v>
      </c>
      <c r="L29" s="542">
        <v>75</v>
      </c>
      <c r="M29" s="541">
        <v>0.24</v>
      </c>
      <c r="N29" s="541">
        <v>1.0900000000000001</v>
      </c>
      <c r="O29" s="541">
        <v>7.17</v>
      </c>
      <c r="P29" s="543">
        <v>5.84</v>
      </c>
      <c r="Q29" s="541">
        <v>0</v>
      </c>
      <c r="R29" s="542">
        <v>0</v>
      </c>
      <c r="S29" s="542">
        <v>63</v>
      </c>
      <c r="T29" s="541">
        <v>0</v>
      </c>
      <c r="U29" s="541">
        <v>0</v>
      </c>
      <c r="V29" s="541">
        <v>5.75</v>
      </c>
      <c r="W29" s="543">
        <v>5.75</v>
      </c>
      <c r="X29" s="541">
        <v>1.5</v>
      </c>
      <c r="Y29" s="542">
        <v>1</v>
      </c>
      <c r="Z29" s="542">
        <v>67</v>
      </c>
      <c r="AA29" s="541">
        <v>0.26</v>
      </c>
      <c r="AB29" s="541">
        <v>1.23</v>
      </c>
      <c r="AC29" s="541">
        <v>7.98</v>
      </c>
      <c r="AD29" s="543">
        <v>6.49</v>
      </c>
      <c r="AE29" s="541">
        <v>1.6</v>
      </c>
      <c r="AF29" s="542">
        <v>1</v>
      </c>
      <c r="AG29" s="542">
        <v>63</v>
      </c>
      <c r="AH29" s="541">
        <v>0.28000000000000003</v>
      </c>
      <c r="AI29" s="541">
        <v>1.31</v>
      </c>
      <c r="AJ29" s="541">
        <v>8.4600000000000009</v>
      </c>
      <c r="AK29" s="543">
        <v>6.87</v>
      </c>
    </row>
    <row r="30" spans="2:37" ht="15.5" x14ac:dyDescent="0.35">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row>
    <row r="31" spans="2:37" ht="15.5" x14ac:dyDescent="0.35">
      <c r="B31" s="10" t="s">
        <v>774</v>
      </c>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row>
    <row r="32" spans="2:37" ht="15.5" x14ac:dyDescent="0.35">
      <c r="B32" s="923" t="s">
        <v>775</v>
      </c>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row>
    <row r="33" spans="2:37" ht="15.5" x14ac:dyDescent="0.35">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row>
    <row r="34" spans="2:37" s="9" customFormat="1" ht="15.5" x14ac:dyDescent="0.35">
      <c r="B34" s="141"/>
      <c r="C34" s="141"/>
      <c r="D34" s="10"/>
      <c r="E34" s="10"/>
      <c r="F34" s="497">
        <v>2016</v>
      </c>
      <c r="G34" s="10"/>
      <c r="H34" s="10"/>
      <c r="I34" s="10"/>
      <c r="J34" s="141"/>
      <c r="K34" s="10"/>
      <c r="L34" s="10"/>
      <c r="M34" s="497">
        <v>2017</v>
      </c>
      <c r="N34" s="10"/>
      <c r="O34" s="10"/>
      <c r="P34" s="10"/>
      <c r="Q34" s="141"/>
      <c r="R34" s="10"/>
      <c r="S34" s="10"/>
      <c r="T34" s="497">
        <v>2018</v>
      </c>
      <c r="U34" s="10"/>
      <c r="V34" s="10"/>
      <c r="W34" s="10"/>
      <c r="X34" s="141"/>
      <c r="Y34" s="10"/>
      <c r="Z34" s="10"/>
      <c r="AA34" s="497">
        <v>2019</v>
      </c>
      <c r="AB34" s="10"/>
      <c r="AC34" s="10"/>
      <c r="AD34" s="10"/>
      <c r="AE34" s="141"/>
      <c r="AF34" s="10"/>
      <c r="AG34" s="10"/>
      <c r="AH34" s="497">
        <v>2020</v>
      </c>
      <c r="AI34" s="10"/>
      <c r="AJ34" s="10"/>
      <c r="AK34" s="10"/>
    </row>
    <row r="35" spans="2:37" s="9" customFormat="1" ht="46.5" x14ac:dyDescent="0.35">
      <c r="B35" s="536" t="s">
        <v>384</v>
      </c>
      <c r="C35" s="537" t="s">
        <v>727</v>
      </c>
      <c r="D35" s="538" t="s">
        <v>728</v>
      </c>
      <c r="E35" s="538" t="s">
        <v>716</v>
      </c>
      <c r="F35" s="537" t="s">
        <v>717</v>
      </c>
      <c r="G35" s="537" t="s">
        <v>718</v>
      </c>
      <c r="H35" s="537" t="s">
        <v>719</v>
      </c>
      <c r="I35" s="539" t="s">
        <v>720</v>
      </c>
      <c r="J35" s="537" t="s">
        <v>727</v>
      </c>
      <c r="K35" s="538" t="s">
        <v>728</v>
      </c>
      <c r="L35" s="538" t="s">
        <v>716</v>
      </c>
      <c r="M35" s="537" t="s">
        <v>717</v>
      </c>
      <c r="N35" s="537" t="s">
        <v>718</v>
      </c>
      <c r="O35" s="537" t="s">
        <v>719</v>
      </c>
      <c r="P35" s="539" t="s">
        <v>720</v>
      </c>
      <c r="Q35" s="537" t="s">
        <v>727</v>
      </c>
      <c r="R35" s="538" t="s">
        <v>728</v>
      </c>
      <c r="S35" s="538" t="s">
        <v>716</v>
      </c>
      <c r="T35" s="537" t="s">
        <v>717</v>
      </c>
      <c r="U35" s="537" t="s">
        <v>718</v>
      </c>
      <c r="V35" s="537" t="s">
        <v>719</v>
      </c>
      <c r="W35" s="539" t="s">
        <v>720</v>
      </c>
      <c r="X35" s="537" t="s">
        <v>727</v>
      </c>
      <c r="Y35" s="538" t="s">
        <v>728</v>
      </c>
      <c r="Z35" s="538" t="s">
        <v>716</v>
      </c>
      <c r="AA35" s="537" t="s">
        <v>717</v>
      </c>
      <c r="AB35" s="537" t="s">
        <v>718</v>
      </c>
      <c r="AC35" s="537" t="s">
        <v>719</v>
      </c>
      <c r="AD35" s="539" t="s">
        <v>720</v>
      </c>
      <c r="AE35" s="537" t="s">
        <v>727</v>
      </c>
      <c r="AF35" s="538" t="s">
        <v>728</v>
      </c>
      <c r="AG35" s="538" t="s">
        <v>716</v>
      </c>
      <c r="AH35" s="537" t="s">
        <v>717</v>
      </c>
      <c r="AI35" s="537" t="s">
        <v>718</v>
      </c>
      <c r="AJ35" s="537" t="s">
        <v>719</v>
      </c>
      <c r="AK35" s="539" t="s">
        <v>720</v>
      </c>
    </row>
    <row r="36" spans="2:37" s="9" customFormat="1" ht="15.5" x14ac:dyDescent="0.35">
      <c r="B36" s="540" t="s">
        <v>543</v>
      </c>
      <c r="C36" s="541">
        <v>3.7</v>
      </c>
      <c r="D36" s="542">
        <v>3</v>
      </c>
      <c r="E36" s="542">
        <v>81</v>
      </c>
      <c r="F36" s="541">
        <v>1.27</v>
      </c>
      <c r="G36" s="541">
        <v>2.4300000000000002</v>
      </c>
      <c r="H36" s="541">
        <v>10.33</v>
      </c>
      <c r="I36" s="543">
        <v>6.63</v>
      </c>
      <c r="J36" s="541">
        <v>9.1999999999999993</v>
      </c>
      <c r="K36" s="542">
        <v>7</v>
      </c>
      <c r="L36" s="542">
        <v>76</v>
      </c>
      <c r="M36" s="541">
        <v>4.53</v>
      </c>
      <c r="N36" s="541">
        <v>4.68</v>
      </c>
      <c r="O36" s="541">
        <v>17.809999999999999</v>
      </c>
      <c r="P36" s="543">
        <v>8.6</v>
      </c>
      <c r="Q36" s="541">
        <v>0</v>
      </c>
      <c r="R36" s="542">
        <v>0</v>
      </c>
      <c r="S36" s="542">
        <v>61</v>
      </c>
      <c r="T36" s="541">
        <v>0</v>
      </c>
      <c r="U36" s="541">
        <v>0</v>
      </c>
      <c r="V36" s="541">
        <v>5.92</v>
      </c>
      <c r="W36" s="543">
        <v>5.92</v>
      </c>
      <c r="X36" s="541">
        <v>29.5</v>
      </c>
      <c r="Y36" s="542">
        <v>18</v>
      </c>
      <c r="Z36" s="542">
        <v>61</v>
      </c>
      <c r="AA36" s="541">
        <v>19.559999999999999</v>
      </c>
      <c r="AB36" s="541">
        <v>9.9499999999999993</v>
      </c>
      <c r="AC36" s="541">
        <v>41.89</v>
      </c>
      <c r="AD36" s="543">
        <v>12.38</v>
      </c>
      <c r="AE36" s="541">
        <v>33.9</v>
      </c>
      <c r="AF36" s="542">
        <v>20</v>
      </c>
      <c r="AG36" s="542">
        <v>59</v>
      </c>
      <c r="AH36" s="541">
        <v>23.14</v>
      </c>
      <c r="AI36" s="541">
        <v>10.76</v>
      </c>
      <c r="AJ36" s="541">
        <v>46.63</v>
      </c>
      <c r="AK36" s="543">
        <v>12.73</v>
      </c>
    </row>
    <row r="37" spans="2:37" s="9" customFormat="1" ht="15.5" x14ac:dyDescent="0.35">
      <c r="B37" s="540" t="s">
        <v>723</v>
      </c>
      <c r="C37" s="541">
        <v>6</v>
      </c>
      <c r="D37" s="542">
        <v>5</v>
      </c>
      <c r="E37" s="542">
        <v>83</v>
      </c>
      <c r="F37" s="541">
        <v>2.6</v>
      </c>
      <c r="G37" s="541">
        <v>3.42</v>
      </c>
      <c r="H37" s="541">
        <v>13.34</v>
      </c>
      <c r="I37" s="543">
        <v>7.32</v>
      </c>
      <c r="J37" s="541">
        <v>3.9</v>
      </c>
      <c r="K37" s="542">
        <v>3</v>
      </c>
      <c r="L37" s="542">
        <v>77</v>
      </c>
      <c r="M37" s="541">
        <v>1.33</v>
      </c>
      <c r="N37" s="541">
        <v>2.57</v>
      </c>
      <c r="O37" s="541">
        <v>10.84</v>
      </c>
      <c r="P37" s="543">
        <v>6.94</v>
      </c>
      <c r="Q37" s="541">
        <v>0</v>
      </c>
      <c r="R37" s="542">
        <v>0</v>
      </c>
      <c r="S37" s="542">
        <v>63</v>
      </c>
      <c r="T37" s="541">
        <v>0</v>
      </c>
      <c r="U37" s="541">
        <v>0</v>
      </c>
      <c r="V37" s="541">
        <v>5.75</v>
      </c>
      <c r="W37" s="543">
        <v>5.75</v>
      </c>
      <c r="X37" s="541">
        <v>2.9</v>
      </c>
      <c r="Y37" s="542">
        <v>2</v>
      </c>
      <c r="Z37" s="542">
        <v>68</v>
      </c>
      <c r="AA37" s="541">
        <v>0.81</v>
      </c>
      <c r="AB37" s="541">
        <v>2.13</v>
      </c>
      <c r="AC37" s="541">
        <v>10.1</v>
      </c>
      <c r="AD37" s="543">
        <v>7.16</v>
      </c>
      <c r="AE37" s="541">
        <v>6.2</v>
      </c>
      <c r="AF37" s="542">
        <v>4</v>
      </c>
      <c r="AG37" s="542">
        <v>64</v>
      </c>
      <c r="AH37" s="541">
        <v>2.46</v>
      </c>
      <c r="AI37" s="541">
        <v>3.79</v>
      </c>
      <c r="AJ37" s="541">
        <v>15</v>
      </c>
      <c r="AK37" s="543">
        <v>8.75</v>
      </c>
    </row>
    <row r="38" spans="2:37" s="9" customFormat="1" ht="15.5" x14ac:dyDescent="0.35">
      <c r="B38" s="540" t="s">
        <v>724</v>
      </c>
      <c r="C38" s="541">
        <v>5.0999999999999996</v>
      </c>
      <c r="D38" s="542">
        <v>4</v>
      </c>
      <c r="E38" s="542">
        <v>79</v>
      </c>
      <c r="F38" s="541">
        <v>1.99</v>
      </c>
      <c r="G38" s="541">
        <v>3.07</v>
      </c>
      <c r="H38" s="541">
        <v>12.31</v>
      </c>
      <c r="I38" s="543">
        <v>7.25</v>
      </c>
      <c r="J38" s="541">
        <v>1.3</v>
      </c>
      <c r="K38" s="542">
        <v>1</v>
      </c>
      <c r="L38" s="542">
        <v>75</v>
      </c>
      <c r="M38" s="541">
        <v>0.24</v>
      </c>
      <c r="N38" s="541">
        <v>1.0900000000000001</v>
      </c>
      <c r="O38" s="541">
        <v>7.17</v>
      </c>
      <c r="P38" s="543">
        <v>5.84</v>
      </c>
      <c r="Q38" s="541">
        <v>0</v>
      </c>
      <c r="R38" s="542">
        <v>0</v>
      </c>
      <c r="S38" s="542">
        <v>63</v>
      </c>
      <c r="T38" s="541">
        <v>0</v>
      </c>
      <c r="U38" s="541">
        <v>0</v>
      </c>
      <c r="V38" s="541">
        <v>5.75</v>
      </c>
      <c r="W38" s="543">
        <v>5.75</v>
      </c>
      <c r="X38" s="541">
        <v>3</v>
      </c>
      <c r="Y38" s="542">
        <v>2</v>
      </c>
      <c r="Z38" s="542">
        <v>67</v>
      </c>
      <c r="AA38" s="541">
        <v>0.82</v>
      </c>
      <c r="AB38" s="541">
        <v>2.17</v>
      </c>
      <c r="AC38" s="541">
        <v>10.25</v>
      </c>
      <c r="AD38" s="543">
        <v>7.26</v>
      </c>
      <c r="AE38" s="541">
        <v>1.6</v>
      </c>
      <c r="AF38" s="542">
        <v>1</v>
      </c>
      <c r="AG38" s="542">
        <v>63</v>
      </c>
      <c r="AH38" s="541">
        <v>0.28000000000000003</v>
      </c>
      <c r="AI38" s="541">
        <v>1.31</v>
      </c>
      <c r="AJ38" s="541">
        <v>8.4600000000000009</v>
      </c>
      <c r="AK38" s="543">
        <v>6.87</v>
      </c>
    </row>
  </sheetData>
  <hyperlinks>
    <hyperlink ref="B8" location="Contents!A1" display="Contents!A1"/>
    <hyperlink ref="D8" location="'Tab 34 - UTI E. coli'!A1" display="Tab 34 - UTI E. coli"/>
  </hyperlinks>
  <pageMargins left="0.7" right="0.7" top="0.75" bottom="0.75" header="0.3" footer="0.3"/>
  <pageSetup paperSize="9" orientation="portrait" horizontalDpi="300" verticalDpi="300"/>
  <drawing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8792D"/>
  </sheetPr>
  <dimension ref="B1:AK54"/>
  <sheetViews>
    <sheetView showGridLines="0" zoomScale="80" zoomScaleNormal="80" workbookViewId="0">
      <selection activeCell="B15" sqref="B15:C20"/>
    </sheetView>
  </sheetViews>
  <sheetFormatPr defaultColWidth="10.81640625" defaultRowHeight="14" x14ac:dyDescent="0.3"/>
  <cols>
    <col min="1" max="1" width="1.453125" style="8" customWidth="1"/>
    <col min="2" max="2" width="30.54296875" style="8" customWidth="1"/>
    <col min="3" max="37" width="12.54296875" style="8" customWidth="1"/>
    <col min="38" max="16384" width="10.81640625" style="8"/>
  </cols>
  <sheetData>
    <row r="1" spans="2:37" s="15" customFormat="1" ht="5.15" customHeight="1" x14ac:dyDescent="0.35">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2:37" s="15" customFormat="1" ht="15.5" x14ac:dyDescent="0.35">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2:37" s="15" customFormat="1" ht="15.5" x14ac:dyDescent="0.35">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s="15" customFormat="1" ht="15.75" customHeight="1" x14ac:dyDescent="0.35">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s="15" customFormat="1" ht="15.75" customHeight="1" x14ac:dyDescent="0.35">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s="15" customFormat="1" ht="18" x14ac:dyDescent="0.4">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2:37" s="15" customFormat="1" ht="18" x14ac:dyDescent="0.4">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2:37" s="15" customFormat="1" ht="18" x14ac:dyDescent="0.4">
      <c r="B8" s="171" t="s">
        <v>131</v>
      </c>
      <c r="C8" s="20"/>
      <c r="D8" s="151" t="s">
        <v>74</v>
      </c>
      <c r="E8" s="19"/>
      <c r="F8" s="19"/>
      <c r="G8" s="19"/>
      <c r="H8" s="19"/>
      <c r="I8" s="30"/>
      <c r="J8" s="30"/>
      <c r="K8" s="30"/>
      <c r="L8" s="30"/>
      <c r="M8" s="572"/>
      <c r="N8" s="30"/>
      <c r="O8" s="30"/>
      <c r="P8" s="30"/>
      <c r="Q8" s="30"/>
      <c r="R8" s="30"/>
      <c r="S8" s="30"/>
      <c r="T8" s="30"/>
      <c r="U8" s="30"/>
      <c r="V8" s="30"/>
      <c r="W8" s="30"/>
      <c r="X8" s="30"/>
      <c r="Y8" s="30"/>
      <c r="Z8" s="30"/>
      <c r="AA8" s="30"/>
      <c r="AB8" s="30"/>
      <c r="AC8" s="30"/>
      <c r="AD8" s="30"/>
      <c r="AE8" s="30"/>
      <c r="AF8" s="30"/>
      <c r="AG8" s="30"/>
      <c r="AH8" s="30"/>
      <c r="AI8" s="30"/>
      <c r="AJ8" s="30"/>
      <c r="AK8" s="30"/>
    </row>
    <row r="9" spans="2:37" s="15" customFormat="1" ht="18" x14ac:dyDescent="0.4">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s="15" customFormat="1" ht="18" x14ac:dyDescent="0.4">
      <c r="B10" s="20" t="s">
        <v>776</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s="15" customFormat="1" ht="15.5" x14ac:dyDescent="0.35">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7" ht="15.5" x14ac:dyDescent="0.35">
      <c r="B12" s="10" t="s">
        <v>777</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row>
    <row r="13" spans="2:37" ht="15.5" x14ac:dyDescent="0.35">
      <c r="B13" s="923" t="s">
        <v>778</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2:37" ht="15.5" x14ac:dyDescent="0.3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row>
    <row r="15" spans="2:37" ht="31" x14ac:dyDescent="0.35">
      <c r="B15" s="141" t="s">
        <v>275</v>
      </c>
      <c r="C15" s="532" t="s">
        <v>710</v>
      </c>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row>
    <row r="16" spans="2:37" ht="15.5" x14ac:dyDescent="0.35">
      <c r="B16" s="143">
        <v>2016</v>
      </c>
      <c r="C16" s="533">
        <v>114689</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2:37" ht="15.5" x14ac:dyDescent="0.35">
      <c r="B17" s="143">
        <v>2017</v>
      </c>
      <c r="C17" s="533">
        <v>109780</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5.5" x14ac:dyDescent="0.35">
      <c r="B18" s="143">
        <v>2018</v>
      </c>
      <c r="C18" s="533">
        <v>112239</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5.5" x14ac:dyDescent="0.35">
      <c r="B19" s="143">
        <v>2019</v>
      </c>
      <c r="C19" s="533">
        <v>139276</v>
      </c>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ht="15.5" x14ac:dyDescent="0.35">
      <c r="B20" s="143">
        <v>2020</v>
      </c>
      <c r="C20" s="533">
        <v>115844</v>
      </c>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row>
    <row r="21" spans="2:37" ht="15.5" x14ac:dyDescent="0.35">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2:37" ht="15.5" x14ac:dyDescent="0.35">
      <c r="B22" s="10" t="s">
        <v>779</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row>
    <row r="23" spans="2:37" ht="15.5" x14ac:dyDescent="0.35">
      <c r="B23" s="923" t="s">
        <v>780</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row>
    <row r="24" spans="2:37" ht="15.5" x14ac:dyDescent="0.3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row>
    <row r="25" spans="2:37" s="9" customFormat="1" ht="15.5" x14ac:dyDescent="0.35">
      <c r="B25" s="141"/>
      <c r="C25" s="141"/>
      <c r="D25" s="10"/>
      <c r="E25" s="10"/>
      <c r="F25" s="497">
        <v>2016</v>
      </c>
      <c r="G25" s="10"/>
      <c r="H25" s="10"/>
      <c r="I25" s="10"/>
      <c r="J25" s="141"/>
      <c r="K25" s="10"/>
      <c r="L25" s="10"/>
      <c r="M25" s="497">
        <v>2017</v>
      </c>
      <c r="N25" s="10"/>
      <c r="O25" s="10"/>
      <c r="P25" s="10"/>
      <c r="Q25" s="141"/>
      <c r="R25" s="10"/>
      <c r="S25" s="10"/>
      <c r="T25" s="497">
        <v>2018</v>
      </c>
      <c r="U25" s="10"/>
      <c r="V25" s="10"/>
      <c r="W25" s="10"/>
      <c r="X25" s="141"/>
      <c r="Y25" s="10"/>
      <c r="Z25" s="10"/>
      <c r="AA25" s="497">
        <v>2019</v>
      </c>
      <c r="AB25" s="10"/>
      <c r="AC25" s="10"/>
      <c r="AD25" s="10"/>
      <c r="AE25" s="141"/>
      <c r="AF25" s="10"/>
      <c r="AG25" s="10"/>
      <c r="AH25" s="497">
        <v>2020</v>
      </c>
      <c r="AI25" s="10"/>
      <c r="AJ25" s="10"/>
      <c r="AK25" s="10"/>
    </row>
    <row r="26" spans="2:37" s="9" customFormat="1" ht="46.5" x14ac:dyDescent="0.35">
      <c r="B26" s="536" t="s">
        <v>384</v>
      </c>
      <c r="C26" s="537" t="s">
        <v>714</v>
      </c>
      <c r="D26" s="538" t="s">
        <v>715</v>
      </c>
      <c r="E26" s="538" t="s">
        <v>716</v>
      </c>
      <c r="F26" s="537" t="s">
        <v>717</v>
      </c>
      <c r="G26" s="537" t="s">
        <v>718</v>
      </c>
      <c r="H26" s="537" t="s">
        <v>719</v>
      </c>
      <c r="I26" s="539" t="s">
        <v>720</v>
      </c>
      <c r="J26" s="537" t="s">
        <v>714</v>
      </c>
      <c r="K26" s="538" t="s">
        <v>715</v>
      </c>
      <c r="L26" s="538" t="s">
        <v>716</v>
      </c>
      <c r="M26" s="537" t="s">
        <v>717</v>
      </c>
      <c r="N26" s="537" t="s">
        <v>718</v>
      </c>
      <c r="O26" s="537" t="s">
        <v>719</v>
      </c>
      <c r="P26" s="539" t="s">
        <v>720</v>
      </c>
      <c r="Q26" s="537" t="s">
        <v>714</v>
      </c>
      <c r="R26" s="538" t="s">
        <v>715</v>
      </c>
      <c r="S26" s="538" t="s">
        <v>716</v>
      </c>
      <c r="T26" s="537" t="s">
        <v>717</v>
      </c>
      <c r="U26" s="537" t="s">
        <v>718</v>
      </c>
      <c r="V26" s="537" t="s">
        <v>719</v>
      </c>
      <c r="W26" s="539" t="s">
        <v>720</v>
      </c>
      <c r="X26" s="537" t="s">
        <v>714</v>
      </c>
      <c r="Y26" s="538" t="s">
        <v>715</v>
      </c>
      <c r="Z26" s="538" t="s">
        <v>716</v>
      </c>
      <c r="AA26" s="537" t="s">
        <v>717</v>
      </c>
      <c r="AB26" s="537" t="s">
        <v>718</v>
      </c>
      <c r="AC26" s="537" t="s">
        <v>719</v>
      </c>
      <c r="AD26" s="539" t="s">
        <v>720</v>
      </c>
      <c r="AE26" s="537" t="s">
        <v>714</v>
      </c>
      <c r="AF26" s="538" t="s">
        <v>715</v>
      </c>
      <c r="AG26" s="538" t="s">
        <v>716</v>
      </c>
      <c r="AH26" s="537" t="s">
        <v>717</v>
      </c>
      <c r="AI26" s="537" t="s">
        <v>718</v>
      </c>
      <c r="AJ26" s="537" t="s">
        <v>719</v>
      </c>
      <c r="AK26" s="539" t="s">
        <v>720</v>
      </c>
    </row>
    <row r="27" spans="2:37" s="9" customFormat="1" ht="15.5" x14ac:dyDescent="0.35">
      <c r="B27" s="540" t="s">
        <v>738</v>
      </c>
      <c r="C27" s="541">
        <v>56</v>
      </c>
      <c r="D27" s="542">
        <v>63916</v>
      </c>
      <c r="E27" s="542">
        <v>114065</v>
      </c>
      <c r="F27" s="541">
        <v>55.75</v>
      </c>
      <c r="G27" s="541">
        <v>0.28000000000000003</v>
      </c>
      <c r="H27" s="541">
        <v>56.32</v>
      </c>
      <c r="I27" s="543">
        <v>0.28999999999999998</v>
      </c>
      <c r="J27" s="541">
        <v>55.6</v>
      </c>
      <c r="K27" s="542">
        <v>60686</v>
      </c>
      <c r="L27" s="542">
        <v>109153</v>
      </c>
      <c r="M27" s="541">
        <v>55.3</v>
      </c>
      <c r="N27" s="541">
        <v>0.3</v>
      </c>
      <c r="O27" s="541">
        <v>55.89</v>
      </c>
      <c r="P27" s="543">
        <v>0.28999999999999998</v>
      </c>
      <c r="Q27" s="541">
        <v>54.8</v>
      </c>
      <c r="R27" s="542">
        <v>61270</v>
      </c>
      <c r="S27" s="542">
        <v>111763</v>
      </c>
      <c r="T27" s="541">
        <v>54.53</v>
      </c>
      <c r="U27" s="541">
        <v>0.28999999999999998</v>
      </c>
      <c r="V27" s="541">
        <v>55.11</v>
      </c>
      <c r="W27" s="543">
        <v>0.28999999999999998</v>
      </c>
      <c r="X27" s="541">
        <v>53.2</v>
      </c>
      <c r="Y27" s="542">
        <v>73911</v>
      </c>
      <c r="Z27" s="542">
        <v>138949</v>
      </c>
      <c r="AA27" s="541">
        <v>52.93</v>
      </c>
      <c r="AB27" s="541">
        <v>0.26</v>
      </c>
      <c r="AC27" s="541">
        <v>53.46</v>
      </c>
      <c r="AD27" s="543">
        <v>0.27</v>
      </c>
      <c r="AE27" s="541">
        <v>52.8</v>
      </c>
      <c r="AF27" s="542">
        <v>61018</v>
      </c>
      <c r="AG27" s="542">
        <v>115538</v>
      </c>
      <c r="AH27" s="541">
        <v>52.52</v>
      </c>
      <c r="AI27" s="541">
        <v>0.28999999999999998</v>
      </c>
      <c r="AJ27" s="541">
        <v>53.1</v>
      </c>
      <c r="AK27" s="543">
        <v>0.28999999999999998</v>
      </c>
    </row>
    <row r="28" spans="2:37" s="9" customFormat="1" ht="15.5" x14ac:dyDescent="0.35">
      <c r="B28" s="540" t="s">
        <v>721</v>
      </c>
      <c r="C28" s="541">
        <v>6.6</v>
      </c>
      <c r="D28" s="542">
        <v>7284</v>
      </c>
      <c r="E28" s="542">
        <v>109763</v>
      </c>
      <c r="F28" s="541">
        <v>6.49</v>
      </c>
      <c r="G28" s="541">
        <v>0.15</v>
      </c>
      <c r="H28" s="541">
        <v>6.78</v>
      </c>
      <c r="I28" s="543">
        <v>0.14000000000000001</v>
      </c>
      <c r="J28" s="541">
        <v>6.7</v>
      </c>
      <c r="K28" s="542">
        <v>7097</v>
      </c>
      <c r="L28" s="542">
        <v>105972</v>
      </c>
      <c r="M28" s="541">
        <v>6.55</v>
      </c>
      <c r="N28" s="541">
        <v>0.15</v>
      </c>
      <c r="O28" s="541">
        <v>6.85</v>
      </c>
      <c r="P28" s="543">
        <v>0.15</v>
      </c>
      <c r="Q28" s="541">
        <v>6.9</v>
      </c>
      <c r="R28" s="542">
        <v>7254</v>
      </c>
      <c r="S28" s="542">
        <v>104631</v>
      </c>
      <c r="T28" s="541">
        <v>6.78</v>
      </c>
      <c r="U28" s="541">
        <v>0.15</v>
      </c>
      <c r="V28" s="541">
        <v>7.09</v>
      </c>
      <c r="W28" s="543">
        <v>0.16</v>
      </c>
      <c r="X28" s="541">
        <v>6.2</v>
      </c>
      <c r="Y28" s="542">
        <v>7884</v>
      </c>
      <c r="Z28" s="542">
        <v>127484</v>
      </c>
      <c r="AA28" s="541">
        <v>6.05</v>
      </c>
      <c r="AB28" s="541">
        <v>0.13</v>
      </c>
      <c r="AC28" s="541">
        <v>6.32</v>
      </c>
      <c r="AD28" s="543">
        <v>0.14000000000000001</v>
      </c>
      <c r="AE28" s="541">
        <v>6</v>
      </c>
      <c r="AF28" s="542">
        <v>6375</v>
      </c>
      <c r="AG28" s="542">
        <v>106090</v>
      </c>
      <c r="AH28" s="541">
        <v>5.87</v>
      </c>
      <c r="AI28" s="541">
        <v>0.14000000000000001</v>
      </c>
      <c r="AJ28" s="541">
        <v>6.15</v>
      </c>
      <c r="AK28" s="543">
        <v>0.14000000000000001</v>
      </c>
    </row>
    <row r="29" spans="2:37" s="9" customFormat="1" ht="15.5" x14ac:dyDescent="0.35">
      <c r="B29" s="540" t="s">
        <v>722</v>
      </c>
      <c r="C29" s="541">
        <v>3.4</v>
      </c>
      <c r="D29" s="542">
        <v>3238</v>
      </c>
      <c r="E29" s="542">
        <v>95931</v>
      </c>
      <c r="F29" s="541">
        <v>3.26</v>
      </c>
      <c r="G29" s="541">
        <v>0.12</v>
      </c>
      <c r="H29" s="541">
        <v>3.49</v>
      </c>
      <c r="I29" s="543">
        <v>0.11</v>
      </c>
      <c r="J29" s="541">
        <v>3.5</v>
      </c>
      <c r="K29" s="542">
        <v>3211</v>
      </c>
      <c r="L29" s="542">
        <v>91709</v>
      </c>
      <c r="M29" s="541">
        <v>3.38</v>
      </c>
      <c r="N29" s="541">
        <v>0.12</v>
      </c>
      <c r="O29" s="541">
        <v>3.62</v>
      </c>
      <c r="P29" s="543">
        <v>0.12</v>
      </c>
      <c r="Q29" s="541">
        <v>4.8</v>
      </c>
      <c r="R29" s="542">
        <v>4218</v>
      </c>
      <c r="S29" s="542">
        <v>87719</v>
      </c>
      <c r="T29" s="541">
        <v>4.67</v>
      </c>
      <c r="U29" s="541">
        <v>0.14000000000000001</v>
      </c>
      <c r="V29" s="541">
        <v>4.95</v>
      </c>
      <c r="W29" s="543">
        <v>0.14000000000000001</v>
      </c>
      <c r="X29" s="541">
        <v>5.4</v>
      </c>
      <c r="Y29" s="542">
        <v>4847</v>
      </c>
      <c r="Z29" s="542">
        <v>89129</v>
      </c>
      <c r="AA29" s="541">
        <v>5.29</v>
      </c>
      <c r="AB29" s="541">
        <v>0.15</v>
      </c>
      <c r="AC29" s="541">
        <v>5.59</v>
      </c>
      <c r="AD29" s="543">
        <v>0.15</v>
      </c>
      <c r="AE29" s="541">
        <v>5.4</v>
      </c>
      <c r="AF29" s="542">
        <v>4010</v>
      </c>
      <c r="AG29" s="542">
        <v>74827</v>
      </c>
      <c r="AH29" s="541">
        <v>5.2</v>
      </c>
      <c r="AI29" s="541">
        <v>0.16</v>
      </c>
      <c r="AJ29" s="541">
        <v>5.52</v>
      </c>
      <c r="AK29" s="543">
        <v>0.16</v>
      </c>
    </row>
    <row r="30" spans="2:37" s="9" customFormat="1" ht="15.5" x14ac:dyDescent="0.35">
      <c r="B30" s="540" t="s">
        <v>543</v>
      </c>
      <c r="C30" s="541">
        <v>14.7</v>
      </c>
      <c r="D30" s="542">
        <v>16709</v>
      </c>
      <c r="E30" s="542">
        <v>113341</v>
      </c>
      <c r="F30" s="541">
        <v>14.54</v>
      </c>
      <c r="G30" s="541">
        <v>0.2</v>
      </c>
      <c r="H30" s="541">
        <v>14.95</v>
      </c>
      <c r="I30" s="543">
        <v>0.21</v>
      </c>
      <c r="J30" s="541">
        <v>15.4</v>
      </c>
      <c r="K30" s="542">
        <v>16672</v>
      </c>
      <c r="L30" s="542">
        <v>108077</v>
      </c>
      <c r="M30" s="541">
        <v>15.21</v>
      </c>
      <c r="N30" s="541">
        <v>0.22</v>
      </c>
      <c r="O30" s="541">
        <v>15.64</v>
      </c>
      <c r="P30" s="543">
        <v>0.21</v>
      </c>
      <c r="Q30" s="541">
        <v>16.2</v>
      </c>
      <c r="R30" s="542">
        <v>17861</v>
      </c>
      <c r="S30" s="542">
        <v>110261</v>
      </c>
      <c r="T30" s="541">
        <v>15.98</v>
      </c>
      <c r="U30" s="541">
        <v>0.22</v>
      </c>
      <c r="V30" s="541">
        <v>16.420000000000002</v>
      </c>
      <c r="W30" s="543">
        <v>0.22</v>
      </c>
      <c r="X30" s="541">
        <v>14.9</v>
      </c>
      <c r="Y30" s="542">
        <v>19930</v>
      </c>
      <c r="Z30" s="542">
        <v>134102</v>
      </c>
      <c r="AA30" s="541">
        <v>14.67</v>
      </c>
      <c r="AB30" s="541">
        <v>0.19</v>
      </c>
      <c r="AC30" s="541">
        <v>15.05</v>
      </c>
      <c r="AD30" s="543">
        <v>0.19</v>
      </c>
      <c r="AE30" s="541">
        <v>14.9</v>
      </c>
      <c r="AF30" s="542">
        <v>16190</v>
      </c>
      <c r="AG30" s="542">
        <v>108668</v>
      </c>
      <c r="AH30" s="541">
        <v>14.69</v>
      </c>
      <c r="AI30" s="541">
        <v>0.21</v>
      </c>
      <c r="AJ30" s="541">
        <v>15.11</v>
      </c>
      <c r="AK30" s="543">
        <v>0.21</v>
      </c>
    </row>
    <row r="31" spans="2:37" s="9" customFormat="1" ht="15.5" x14ac:dyDescent="0.35">
      <c r="B31" s="540" t="s">
        <v>357</v>
      </c>
      <c r="C31" s="541">
        <v>24.6</v>
      </c>
      <c r="D31" s="542">
        <v>27624</v>
      </c>
      <c r="E31" s="542">
        <v>112425</v>
      </c>
      <c r="F31" s="541">
        <v>24.32</v>
      </c>
      <c r="G31" s="541">
        <v>0.25</v>
      </c>
      <c r="H31" s="541">
        <v>24.82</v>
      </c>
      <c r="I31" s="543">
        <v>0.25</v>
      </c>
      <c r="J31" s="541">
        <v>23.6</v>
      </c>
      <c r="K31" s="542">
        <v>25282</v>
      </c>
      <c r="L31" s="542">
        <v>107247</v>
      </c>
      <c r="M31" s="541">
        <v>23.32</v>
      </c>
      <c r="N31" s="541">
        <v>0.25</v>
      </c>
      <c r="O31" s="541">
        <v>23.83</v>
      </c>
      <c r="P31" s="543">
        <v>0.26</v>
      </c>
      <c r="Q31" s="541">
        <v>41.1</v>
      </c>
      <c r="R31" s="542">
        <v>44203</v>
      </c>
      <c r="S31" s="542">
        <v>107583</v>
      </c>
      <c r="T31" s="541">
        <v>40.79</v>
      </c>
      <c r="U31" s="541">
        <v>0.3</v>
      </c>
      <c r="V31" s="541">
        <v>41.38</v>
      </c>
      <c r="W31" s="543">
        <v>0.28999999999999998</v>
      </c>
      <c r="X31" s="541">
        <v>47.2</v>
      </c>
      <c r="Y31" s="542">
        <v>62652</v>
      </c>
      <c r="Z31" s="542">
        <v>132600</v>
      </c>
      <c r="AA31" s="541">
        <v>46.98</v>
      </c>
      <c r="AB31" s="541">
        <v>0.27</v>
      </c>
      <c r="AC31" s="541">
        <v>47.52</v>
      </c>
      <c r="AD31" s="543">
        <v>0.27</v>
      </c>
      <c r="AE31" s="541">
        <v>45.2</v>
      </c>
      <c r="AF31" s="542">
        <v>49872</v>
      </c>
      <c r="AG31" s="542">
        <v>110434</v>
      </c>
      <c r="AH31" s="541">
        <v>44.87</v>
      </c>
      <c r="AI31" s="541">
        <v>0.28999999999999998</v>
      </c>
      <c r="AJ31" s="541">
        <v>45.45</v>
      </c>
      <c r="AK31" s="543">
        <v>0.28999999999999998</v>
      </c>
    </row>
    <row r="32" spans="2:37" s="9" customFormat="1" ht="15.5" x14ac:dyDescent="0.35">
      <c r="B32" s="540" t="s">
        <v>781</v>
      </c>
      <c r="C32" s="541">
        <v>1.3</v>
      </c>
      <c r="D32" s="542">
        <v>1390</v>
      </c>
      <c r="E32" s="542">
        <v>110963</v>
      </c>
      <c r="F32" s="541">
        <v>1.19</v>
      </c>
      <c r="G32" s="541">
        <v>0.06</v>
      </c>
      <c r="H32" s="541">
        <v>1.32</v>
      </c>
      <c r="I32" s="543">
        <v>7.0000000000000007E-2</v>
      </c>
      <c r="J32" s="541">
        <v>1.2</v>
      </c>
      <c r="K32" s="542">
        <v>1238</v>
      </c>
      <c r="L32" s="542">
        <v>106859</v>
      </c>
      <c r="M32" s="541">
        <v>1.1000000000000001</v>
      </c>
      <c r="N32" s="541">
        <v>0.06</v>
      </c>
      <c r="O32" s="541">
        <v>1.22</v>
      </c>
      <c r="P32" s="543">
        <v>0.06</v>
      </c>
      <c r="Q32" s="541">
        <v>1.2</v>
      </c>
      <c r="R32" s="542">
        <v>1314</v>
      </c>
      <c r="S32" s="542">
        <v>105928</v>
      </c>
      <c r="T32" s="541">
        <v>1.18</v>
      </c>
      <c r="U32" s="541">
        <v>0.06</v>
      </c>
      <c r="V32" s="541">
        <v>1.31</v>
      </c>
      <c r="W32" s="543">
        <v>7.0000000000000007E-2</v>
      </c>
      <c r="X32" s="541">
        <v>1.3</v>
      </c>
      <c r="Y32" s="542">
        <v>1666</v>
      </c>
      <c r="Z32" s="542">
        <v>131158</v>
      </c>
      <c r="AA32" s="541">
        <v>1.21</v>
      </c>
      <c r="AB32" s="541">
        <v>0.06</v>
      </c>
      <c r="AC32" s="541">
        <v>1.33</v>
      </c>
      <c r="AD32" s="543">
        <v>0.06</v>
      </c>
      <c r="AE32" s="541">
        <v>1.4</v>
      </c>
      <c r="AF32" s="542">
        <v>1548</v>
      </c>
      <c r="AG32" s="542">
        <v>110324</v>
      </c>
      <c r="AH32" s="541">
        <v>1.34</v>
      </c>
      <c r="AI32" s="541">
        <v>0.06</v>
      </c>
      <c r="AJ32" s="541">
        <v>1.47</v>
      </c>
      <c r="AK32" s="543">
        <v>7.0000000000000007E-2</v>
      </c>
    </row>
    <row r="33" spans="2:37" s="9" customFormat="1" ht="15.5" x14ac:dyDescent="0.35">
      <c r="B33" s="540" t="s">
        <v>723</v>
      </c>
      <c r="C33" s="541">
        <v>7.1</v>
      </c>
      <c r="D33" s="542">
        <v>7928</v>
      </c>
      <c r="E33" s="542">
        <v>111941</v>
      </c>
      <c r="F33" s="541">
        <v>6.93</v>
      </c>
      <c r="G33" s="541">
        <v>0.15</v>
      </c>
      <c r="H33" s="541">
        <v>7.23</v>
      </c>
      <c r="I33" s="543">
        <v>0.15</v>
      </c>
      <c r="J33" s="541">
        <v>7.4</v>
      </c>
      <c r="K33" s="542">
        <v>8038</v>
      </c>
      <c r="L33" s="542">
        <v>108376</v>
      </c>
      <c r="M33" s="541">
        <v>7.26</v>
      </c>
      <c r="N33" s="541">
        <v>0.16</v>
      </c>
      <c r="O33" s="541">
        <v>7.57</v>
      </c>
      <c r="P33" s="543">
        <v>0.15</v>
      </c>
      <c r="Q33" s="541">
        <v>7.6</v>
      </c>
      <c r="R33" s="542">
        <v>8316</v>
      </c>
      <c r="S33" s="542">
        <v>110134</v>
      </c>
      <c r="T33" s="541">
        <v>7.4</v>
      </c>
      <c r="U33" s="541">
        <v>0.15</v>
      </c>
      <c r="V33" s="541">
        <v>7.71</v>
      </c>
      <c r="W33" s="543">
        <v>0.16</v>
      </c>
      <c r="X33" s="541">
        <v>7.4</v>
      </c>
      <c r="Y33" s="542">
        <v>10313</v>
      </c>
      <c r="Z33" s="542">
        <v>138458</v>
      </c>
      <c r="AA33" s="541">
        <v>7.31</v>
      </c>
      <c r="AB33" s="541">
        <v>0.14000000000000001</v>
      </c>
      <c r="AC33" s="541">
        <v>7.59</v>
      </c>
      <c r="AD33" s="543">
        <v>0.14000000000000001</v>
      </c>
      <c r="AE33" s="541">
        <v>7.4</v>
      </c>
      <c r="AF33" s="542">
        <v>8503</v>
      </c>
      <c r="AG33" s="542">
        <v>115000</v>
      </c>
      <c r="AH33" s="541">
        <v>7.24</v>
      </c>
      <c r="AI33" s="541">
        <v>0.15</v>
      </c>
      <c r="AJ33" s="541">
        <v>7.55</v>
      </c>
      <c r="AK33" s="543">
        <v>0.16</v>
      </c>
    </row>
    <row r="34" spans="2:37" s="9" customFormat="1" ht="15.5" x14ac:dyDescent="0.35">
      <c r="B34" s="540" t="s">
        <v>724</v>
      </c>
      <c r="C34" s="541">
        <v>0</v>
      </c>
      <c r="D34" s="542">
        <v>2</v>
      </c>
      <c r="E34" s="542">
        <v>109795</v>
      </c>
      <c r="F34" s="541">
        <v>0</v>
      </c>
      <c r="G34" s="541">
        <v>0</v>
      </c>
      <c r="H34" s="541">
        <v>0.01</v>
      </c>
      <c r="I34" s="543">
        <v>0.01</v>
      </c>
      <c r="J34" s="541">
        <v>0</v>
      </c>
      <c r="K34" s="542">
        <v>2</v>
      </c>
      <c r="L34" s="542">
        <v>106048</v>
      </c>
      <c r="M34" s="541">
        <v>0</v>
      </c>
      <c r="N34" s="541">
        <v>0</v>
      </c>
      <c r="O34" s="541">
        <v>0.01</v>
      </c>
      <c r="P34" s="543">
        <v>0.01</v>
      </c>
      <c r="Q34" s="541">
        <v>0</v>
      </c>
      <c r="R34" s="542">
        <v>0</v>
      </c>
      <c r="S34" s="542">
        <v>105084</v>
      </c>
      <c r="T34" s="541">
        <v>0</v>
      </c>
      <c r="U34" s="541">
        <v>0</v>
      </c>
      <c r="V34" s="541">
        <v>0</v>
      </c>
      <c r="W34" s="543">
        <v>0</v>
      </c>
      <c r="X34" s="541">
        <v>0</v>
      </c>
      <c r="Y34" s="542">
        <v>2</v>
      </c>
      <c r="Z34" s="542">
        <v>128097</v>
      </c>
      <c r="AA34" s="541">
        <v>0</v>
      </c>
      <c r="AB34" s="541">
        <v>0</v>
      </c>
      <c r="AC34" s="541">
        <v>0.01</v>
      </c>
      <c r="AD34" s="543">
        <v>0.01</v>
      </c>
      <c r="AE34" s="541">
        <v>0</v>
      </c>
      <c r="AF34" s="542">
        <v>7</v>
      </c>
      <c r="AG34" s="542">
        <v>106678</v>
      </c>
      <c r="AH34" s="541">
        <v>0</v>
      </c>
      <c r="AI34" s="541">
        <v>0.01</v>
      </c>
      <c r="AJ34" s="541">
        <v>0.01</v>
      </c>
      <c r="AK34" s="543">
        <v>0</v>
      </c>
    </row>
    <row r="35" spans="2:37" s="9" customFormat="1" ht="15.5" x14ac:dyDescent="0.35">
      <c r="B35" s="540" t="s">
        <v>259</v>
      </c>
      <c r="C35" s="541">
        <v>2.9</v>
      </c>
      <c r="D35" s="542">
        <v>3306</v>
      </c>
      <c r="E35" s="542">
        <v>114300</v>
      </c>
      <c r="F35" s="541">
        <v>2.8</v>
      </c>
      <c r="G35" s="541">
        <v>0.09</v>
      </c>
      <c r="H35" s="541">
        <v>2.99</v>
      </c>
      <c r="I35" s="543">
        <v>0.1</v>
      </c>
      <c r="J35" s="541">
        <v>2.5</v>
      </c>
      <c r="K35" s="542">
        <v>2680</v>
      </c>
      <c r="L35" s="542">
        <v>109384</v>
      </c>
      <c r="M35" s="541">
        <v>2.36</v>
      </c>
      <c r="N35" s="541">
        <v>0.09</v>
      </c>
      <c r="O35" s="541">
        <v>2.54</v>
      </c>
      <c r="P35" s="543">
        <v>0.09</v>
      </c>
      <c r="Q35" s="541">
        <v>2.5</v>
      </c>
      <c r="R35" s="542">
        <v>2775</v>
      </c>
      <c r="S35" s="542">
        <v>111611</v>
      </c>
      <c r="T35" s="541">
        <v>2.4</v>
      </c>
      <c r="U35" s="541">
        <v>0.09</v>
      </c>
      <c r="V35" s="541">
        <v>2.58</v>
      </c>
      <c r="W35" s="543">
        <v>0.09</v>
      </c>
      <c r="X35" s="541">
        <v>2.2000000000000002</v>
      </c>
      <c r="Y35" s="542">
        <v>3090</v>
      </c>
      <c r="Z35" s="542">
        <v>138723</v>
      </c>
      <c r="AA35" s="541">
        <v>2.15</v>
      </c>
      <c r="AB35" s="541">
        <v>0.08</v>
      </c>
      <c r="AC35" s="541">
        <v>2.31</v>
      </c>
      <c r="AD35" s="543">
        <v>0.08</v>
      </c>
      <c r="AE35" s="541">
        <v>2.2999999999999998</v>
      </c>
      <c r="AF35" s="542">
        <v>2658</v>
      </c>
      <c r="AG35" s="542">
        <v>115406</v>
      </c>
      <c r="AH35" s="541">
        <v>2.2200000000000002</v>
      </c>
      <c r="AI35" s="541">
        <v>0.08</v>
      </c>
      <c r="AJ35" s="541">
        <v>2.39</v>
      </c>
      <c r="AK35" s="543">
        <v>0.09</v>
      </c>
    </row>
    <row r="36" spans="2:37" s="9" customFormat="1" ht="15.5" x14ac:dyDescent="0.35">
      <c r="B36" s="540" t="s">
        <v>239</v>
      </c>
      <c r="C36" s="541">
        <v>8.3000000000000007</v>
      </c>
      <c r="D36" s="542">
        <v>9158</v>
      </c>
      <c r="E36" s="542">
        <v>109837</v>
      </c>
      <c r="F36" s="541">
        <v>8.18</v>
      </c>
      <c r="G36" s="541">
        <v>0.16</v>
      </c>
      <c r="H36" s="541">
        <v>8.5</v>
      </c>
      <c r="I36" s="543">
        <v>0.16</v>
      </c>
      <c r="J36" s="541">
        <v>8</v>
      </c>
      <c r="K36" s="542">
        <v>8396</v>
      </c>
      <c r="L36" s="542">
        <v>105286</v>
      </c>
      <c r="M36" s="541">
        <v>7.81</v>
      </c>
      <c r="N36" s="541">
        <v>0.16</v>
      </c>
      <c r="O36" s="541">
        <v>8.14</v>
      </c>
      <c r="P36" s="543">
        <v>0.17</v>
      </c>
      <c r="Q36" s="541">
        <v>7.8</v>
      </c>
      <c r="R36" s="542">
        <v>8162</v>
      </c>
      <c r="S36" s="542">
        <v>104182</v>
      </c>
      <c r="T36" s="541">
        <v>7.67</v>
      </c>
      <c r="U36" s="541">
        <v>0.16</v>
      </c>
      <c r="V36" s="541">
        <v>8</v>
      </c>
      <c r="W36" s="543">
        <v>0.17</v>
      </c>
      <c r="X36" s="541">
        <v>6.9</v>
      </c>
      <c r="Y36" s="542">
        <v>8804</v>
      </c>
      <c r="Z36" s="542">
        <v>127368</v>
      </c>
      <c r="AA36" s="541">
        <v>6.77</v>
      </c>
      <c r="AB36" s="541">
        <v>0.14000000000000001</v>
      </c>
      <c r="AC36" s="541">
        <v>7.05</v>
      </c>
      <c r="AD36" s="543">
        <v>0.14000000000000001</v>
      </c>
      <c r="AE36" s="541">
        <v>7</v>
      </c>
      <c r="AF36" s="542">
        <v>7386</v>
      </c>
      <c r="AG36" s="542">
        <v>106046</v>
      </c>
      <c r="AH36" s="541">
        <v>6.81</v>
      </c>
      <c r="AI36" s="541">
        <v>0.15</v>
      </c>
      <c r="AJ36" s="541">
        <v>7.12</v>
      </c>
      <c r="AK36" s="543">
        <v>0.16</v>
      </c>
    </row>
    <row r="37" spans="2:37" s="9" customFormat="1" ht="15.5" x14ac:dyDescent="0.35">
      <c r="B37" s="540" t="s">
        <v>379</v>
      </c>
      <c r="C37" s="541">
        <v>37.700000000000003</v>
      </c>
      <c r="D37" s="542">
        <v>40832</v>
      </c>
      <c r="E37" s="542">
        <v>108273</v>
      </c>
      <c r="F37" s="541">
        <v>37.42</v>
      </c>
      <c r="G37" s="541">
        <v>0.28999999999999998</v>
      </c>
      <c r="H37" s="541">
        <v>38</v>
      </c>
      <c r="I37" s="543">
        <v>0.28999999999999998</v>
      </c>
      <c r="J37" s="541">
        <v>37.4</v>
      </c>
      <c r="K37" s="542">
        <v>38830</v>
      </c>
      <c r="L37" s="542">
        <v>103937</v>
      </c>
      <c r="M37" s="541">
        <v>37.07</v>
      </c>
      <c r="N37" s="541">
        <v>0.28999999999999998</v>
      </c>
      <c r="O37" s="541">
        <v>37.65</v>
      </c>
      <c r="P37" s="543">
        <v>0.28999999999999998</v>
      </c>
      <c r="Q37" s="541">
        <v>36.200000000000003</v>
      </c>
      <c r="R37" s="542">
        <v>38675</v>
      </c>
      <c r="S37" s="542">
        <v>106792</v>
      </c>
      <c r="T37" s="541">
        <v>35.93</v>
      </c>
      <c r="U37" s="541">
        <v>0.28999999999999998</v>
      </c>
      <c r="V37" s="541">
        <v>36.5</v>
      </c>
      <c r="W37" s="543">
        <v>0.28000000000000003</v>
      </c>
      <c r="X37" s="541">
        <v>34.700000000000003</v>
      </c>
      <c r="Y37" s="542">
        <v>46698</v>
      </c>
      <c r="Z37" s="542">
        <v>134644</v>
      </c>
      <c r="AA37" s="541">
        <v>34.43</v>
      </c>
      <c r="AB37" s="541">
        <v>0.25</v>
      </c>
      <c r="AC37" s="541">
        <v>34.94</v>
      </c>
      <c r="AD37" s="543">
        <v>0.26</v>
      </c>
      <c r="AE37" s="541">
        <v>34.4</v>
      </c>
      <c r="AF37" s="542">
        <v>38573</v>
      </c>
      <c r="AG37" s="542">
        <v>111970</v>
      </c>
      <c r="AH37" s="541">
        <v>34.17</v>
      </c>
      <c r="AI37" s="541">
        <v>0.28000000000000003</v>
      </c>
      <c r="AJ37" s="541">
        <v>34.729999999999997</v>
      </c>
      <c r="AK37" s="543">
        <v>0.28000000000000003</v>
      </c>
    </row>
    <row r="38" spans="2:37" ht="15.5" x14ac:dyDescent="0.35">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row>
    <row r="39" spans="2:37" ht="15.5" x14ac:dyDescent="0.35">
      <c r="B39" s="10" t="s">
        <v>782</v>
      </c>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row>
    <row r="40" spans="2:37" ht="15.5" x14ac:dyDescent="0.35">
      <c r="B40" s="923" t="s">
        <v>783</v>
      </c>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row>
    <row r="41" spans="2:37" ht="15.5" x14ac:dyDescent="0.35">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row>
    <row r="42" spans="2:37" s="9" customFormat="1" ht="15.5" x14ac:dyDescent="0.35">
      <c r="B42" s="141"/>
      <c r="C42" s="141"/>
      <c r="D42" s="10"/>
      <c r="E42" s="10"/>
      <c r="F42" s="497">
        <v>2016</v>
      </c>
      <c r="G42" s="10"/>
      <c r="H42" s="10"/>
      <c r="I42" s="10"/>
      <c r="J42" s="141"/>
      <c r="K42" s="10"/>
      <c r="L42" s="10"/>
      <c r="M42" s="497">
        <v>2017</v>
      </c>
      <c r="N42" s="10"/>
      <c r="O42" s="10"/>
      <c r="P42" s="10"/>
      <c r="Q42" s="141"/>
      <c r="R42" s="10"/>
      <c r="S42" s="10"/>
      <c r="T42" s="497">
        <v>2018</v>
      </c>
      <c r="U42" s="10"/>
      <c r="V42" s="10"/>
      <c r="W42" s="10"/>
      <c r="X42" s="141"/>
      <c r="Y42" s="10"/>
      <c r="Z42" s="10"/>
      <c r="AA42" s="497">
        <v>2019</v>
      </c>
      <c r="AB42" s="10"/>
      <c r="AC42" s="10"/>
      <c r="AD42" s="10"/>
      <c r="AE42" s="141"/>
      <c r="AF42" s="10"/>
      <c r="AG42" s="10"/>
      <c r="AH42" s="497">
        <v>2020</v>
      </c>
      <c r="AI42" s="10"/>
      <c r="AJ42" s="10"/>
      <c r="AK42" s="10"/>
    </row>
    <row r="43" spans="2:37" s="9" customFormat="1" ht="46.5" x14ac:dyDescent="0.35">
      <c r="B43" s="536" t="s">
        <v>384</v>
      </c>
      <c r="C43" s="537" t="s">
        <v>727</v>
      </c>
      <c r="D43" s="538" t="s">
        <v>728</v>
      </c>
      <c r="E43" s="538" t="s">
        <v>716</v>
      </c>
      <c r="F43" s="537" t="s">
        <v>717</v>
      </c>
      <c r="G43" s="537" t="s">
        <v>718</v>
      </c>
      <c r="H43" s="537" t="s">
        <v>719</v>
      </c>
      <c r="I43" s="539" t="s">
        <v>720</v>
      </c>
      <c r="J43" s="537" t="s">
        <v>727</v>
      </c>
      <c r="K43" s="538" t="s">
        <v>728</v>
      </c>
      <c r="L43" s="538" t="s">
        <v>716</v>
      </c>
      <c r="M43" s="537" t="s">
        <v>717</v>
      </c>
      <c r="N43" s="537" t="s">
        <v>718</v>
      </c>
      <c r="O43" s="537" t="s">
        <v>719</v>
      </c>
      <c r="P43" s="539" t="s">
        <v>720</v>
      </c>
      <c r="Q43" s="537" t="s">
        <v>727</v>
      </c>
      <c r="R43" s="538" t="s">
        <v>728</v>
      </c>
      <c r="S43" s="538" t="s">
        <v>716</v>
      </c>
      <c r="T43" s="537" t="s">
        <v>717</v>
      </c>
      <c r="U43" s="537" t="s">
        <v>718</v>
      </c>
      <c r="V43" s="537" t="s">
        <v>719</v>
      </c>
      <c r="W43" s="539" t="s">
        <v>720</v>
      </c>
      <c r="X43" s="537" t="s">
        <v>727</v>
      </c>
      <c r="Y43" s="538" t="s">
        <v>728</v>
      </c>
      <c r="Z43" s="538" t="s">
        <v>716</v>
      </c>
      <c r="AA43" s="537" t="s">
        <v>717</v>
      </c>
      <c r="AB43" s="537" t="s">
        <v>718</v>
      </c>
      <c r="AC43" s="537" t="s">
        <v>719</v>
      </c>
      <c r="AD43" s="539" t="s">
        <v>720</v>
      </c>
      <c r="AE43" s="537" t="s">
        <v>727</v>
      </c>
      <c r="AF43" s="538" t="s">
        <v>728</v>
      </c>
      <c r="AG43" s="538" t="s">
        <v>716</v>
      </c>
      <c r="AH43" s="537" t="s">
        <v>717</v>
      </c>
      <c r="AI43" s="537" t="s">
        <v>718</v>
      </c>
      <c r="AJ43" s="537" t="s">
        <v>719</v>
      </c>
      <c r="AK43" s="539" t="s">
        <v>720</v>
      </c>
    </row>
    <row r="44" spans="2:37" s="9" customFormat="1" ht="15.5" x14ac:dyDescent="0.35">
      <c r="B44" s="540" t="s">
        <v>738</v>
      </c>
      <c r="C44" s="541">
        <v>56</v>
      </c>
      <c r="D44" s="542">
        <v>63916</v>
      </c>
      <c r="E44" s="542">
        <v>114065</v>
      </c>
      <c r="F44" s="541">
        <v>55.75</v>
      </c>
      <c r="G44" s="541">
        <v>0.28000000000000003</v>
      </c>
      <c r="H44" s="541">
        <v>56.32</v>
      </c>
      <c r="I44" s="543">
        <v>0.28999999999999998</v>
      </c>
      <c r="J44" s="541">
        <v>55.6</v>
      </c>
      <c r="K44" s="542">
        <v>60686</v>
      </c>
      <c r="L44" s="542">
        <v>109153</v>
      </c>
      <c r="M44" s="541">
        <v>55.3</v>
      </c>
      <c r="N44" s="541">
        <v>0.3</v>
      </c>
      <c r="O44" s="541">
        <v>55.89</v>
      </c>
      <c r="P44" s="543">
        <v>0.28999999999999998</v>
      </c>
      <c r="Q44" s="541">
        <v>54.8</v>
      </c>
      <c r="R44" s="542">
        <v>61270</v>
      </c>
      <c r="S44" s="542">
        <v>111763</v>
      </c>
      <c r="T44" s="541">
        <v>54.53</v>
      </c>
      <c r="U44" s="541">
        <v>0.28999999999999998</v>
      </c>
      <c r="V44" s="541">
        <v>55.11</v>
      </c>
      <c r="W44" s="543">
        <v>0.28999999999999998</v>
      </c>
      <c r="X44" s="541">
        <v>53.2</v>
      </c>
      <c r="Y44" s="542">
        <v>73911</v>
      </c>
      <c r="Z44" s="542">
        <v>138949</v>
      </c>
      <c r="AA44" s="541">
        <v>52.93</v>
      </c>
      <c r="AB44" s="541">
        <v>0.26</v>
      </c>
      <c r="AC44" s="541">
        <v>53.46</v>
      </c>
      <c r="AD44" s="543">
        <v>0.27</v>
      </c>
      <c r="AE44" s="541">
        <v>52.8</v>
      </c>
      <c r="AF44" s="542">
        <v>61018</v>
      </c>
      <c r="AG44" s="542">
        <v>115538</v>
      </c>
      <c r="AH44" s="541">
        <v>52.52</v>
      </c>
      <c r="AI44" s="541">
        <v>0.28999999999999998</v>
      </c>
      <c r="AJ44" s="541">
        <v>53.1</v>
      </c>
      <c r="AK44" s="543">
        <v>0.28999999999999998</v>
      </c>
    </row>
    <row r="45" spans="2:37" s="9" customFormat="1" ht="15.5" x14ac:dyDescent="0.35">
      <c r="B45" s="540" t="s">
        <v>721</v>
      </c>
      <c r="C45" s="541">
        <v>6.9</v>
      </c>
      <c r="D45" s="542">
        <v>7591</v>
      </c>
      <c r="E45" s="542">
        <v>109763</v>
      </c>
      <c r="F45" s="541">
        <v>6.77</v>
      </c>
      <c r="G45" s="541">
        <v>0.15</v>
      </c>
      <c r="H45" s="541">
        <v>7.07</v>
      </c>
      <c r="I45" s="543">
        <v>0.15</v>
      </c>
      <c r="J45" s="541">
        <v>6.9</v>
      </c>
      <c r="K45" s="542">
        <v>7325</v>
      </c>
      <c r="L45" s="542">
        <v>105972</v>
      </c>
      <c r="M45" s="541">
        <v>6.76</v>
      </c>
      <c r="N45" s="541">
        <v>0.15</v>
      </c>
      <c r="O45" s="541">
        <v>7.07</v>
      </c>
      <c r="P45" s="543">
        <v>0.16</v>
      </c>
      <c r="Q45" s="541">
        <v>7.1</v>
      </c>
      <c r="R45" s="542">
        <v>7408</v>
      </c>
      <c r="S45" s="542">
        <v>104631</v>
      </c>
      <c r="T45" s="541">
        <v>6.93</v>
      </c>
      <c r="U45" s="541">
        <v>0.15</v>
      </c>
      <c r="V45" s="541">
        <v>7.24</v>
      </c>
      <c r="W45" s="543">
        <v>0.16</v>
      </c>
      <c r="X45" s="541">
        <v>6.3</v>
      </c>
      <c r="Y45" s="542">
        <v>8009</v>
      </c>
      <c r="Z45" s="542">
        <v>127484</v>
      </c>
      <c r="AA45" s="541">
        <v>6.15</v>
      </c>
      <c r="AB45" s="541">
        <v>0.13</v>
      </c>
      <c r="AC45" s="541">
        <v>6.42</v>
      </c>
      <c r="AD45" s="543">
        <v>0.14000000000000001</v>
      </c>
      <c r="AE45" s="541">
        <v>6.1</v>
      </c>
      <c r="AF45" s="542">
        <v>6492</v>
      </c>
      <c r="AG45" s="542">
        <v>106090</v>
      </c>
      <c r="AH45" s="541">
        <v>5.98</v>
      </c>
      <c r="AI45" s="541">
        <v>0.14000000000000001</v>
      </c>
      <c r="AJ45" s="541">
        <v>6.27</v>
      </c>
      <c r="AK45" s="543">
        <v>0.15</v>
      </c>
    </row>
    <row r="46" spans="2:37" s="9" customFormat="1" ht="15.5" x14ac:dyDescent="0.35">
      <c r="B46" s="540" t="s">
        <v>722</v>
      </c>
      <c r="C46" s="541">
        <v>5.0999999999999996</v>
      </c>
      <c r="D46" s="542">
        <v>4880</v>
      </c>
      <c r="E46" s="542">
        <v>95931</v>
      </c>
      <c r="F46" s="541">
        <v>4.95</v>
      </c>
      <c r="G46" s="541">
        <v>0.14000000000000001</v>
      </c>
      <c r="H46" s="541">
        <v>5.23</v>
      </c>
      <c r="I46" s="543">
        <v>0.14000000000000001</v>
      </c>
      <c r="J46" s="541">
        <v>5.4</v>
      </c>
      <c r="K46" s="542">
        <v>4935</v>
      </c>
      <c r="L46" s="542">
        <v>91709</v>
      </c>
      <c r="M46" s="541">
        <v>5.24</v>
      </c>
      <c r="N46" s="541">
        <v>0.14000000000000001</v>
      </c>
      <c r="O46" s="541">
        <v>5.53</v>
      </c>
      <c r="P46" s="543">
        <v>0.15</v>
      </c>
      <c r="Q46" s="541">
        <v>6.5</v>
      </c>
      <c r="R46" s="542">
        <v>5723</v>
      </c>
      <c r="S46" s="542">
        <v>87719</v>
      </c>
      <c r="T46" s="541">
        <v>6.36</v>
      </c>
      <c r="U46" s="541">
        <v>0.16</v>
      </c>
      <c r="V46" s="541">
        <v>6.69</v>
      </c>
      <c r="W46" s="543">
        <v>0.17</v>
      </c>
      <c r="X46" s="541">
        <v>6.9</v>
      </c>
      <c r="Y46" s="542">
        <v>6108</v>
      </c>
      <c r="Z46" s="542">
        <v>89129</v>
      </c>
      <c r="AA46" s="541">
        <v>6.69</v>
      </c>
      <c r="AB46" s="541">
        <v>0.16</v>
      </c>
      <c r="AC46" s="541">
        <v>7.02</v>
      </c>
      <c r="AD46" s="543">
        <v>0.17</v>
      </c>
      <c r="AE46" s="541">
        <v>6.6</v>
      </c>
      <c r="AF46" s="542">
        <v>4964</v>
      </c>
      <c r="AG46" s="542">
        <v>74827</v>
      </c>
      <c r="AH46" s="541">
        <v>6.46</v>
      </c>
      <c r="AI46" s="541">
        <v>0.17</v>
      </c>
      <c r="AJ46" s="541">
        <v>6.81</v>
      </c>
      <c r="AK46" s="543">
        <v>0.18</v>
      </c>
    </row>
    <row r="47" spans="2:37" s="9" customFormat="1" ht="15.5" x14ac:dyDescent="0.35">
      <c r="B47" s="540" t="s">
        <v>543</v>
      </c>
      <c r="C47" s="541">
        <v>16.2</v>
      </c>
      <c r="D47" s="542">
        <v>18320</v>
      </c>
      <c r="E47" s="542">
        <v>113341</v>
      </c>
      <c r="F47" s="541">
        <v>15.95</v>
      </c>
      <c r="G47" s="541">
        <v>0.21</v>
      </c>
      <c r="H47" s="541">
        <v>16.38</v>
      </c>
      <c r="I47" s="543">
        <v>0.22</v>
      </c>
      <c r="J47" s="541">
        <v>17.7</v>
      </c>
      <c r="K47" s="542">
        <v>19150</v>
      </c>
      <c r="L47" s="542">
        <v>108077</v>
      </c>
      <c r="M47" s="541">
        <v>17.489999999999998</v>
      </c>
      <c r="N47" s="541">
        <v>0.23</v>
      </c>
      <c r="O47" s="541">
        <v>17.95</v>
      </c>
      <c r="P47" s="543">
        <v>0.23</v>
      </c>
      <c r="Q47" s="541">
        <v>18.899999999999999</v>
      </c>
      <c r="R47" s="542">
        <v>20840</v>
      </c>
      <c r="S47" s="542">
        <v>110261</v>
      </c>
      <c r="T47" s="541">
        <v>18.670000000000002</v>
      </c>
      <c r="U47" s="541">
        <v>0.23</v>
      </c>
      <c r="V47" s="541">
        <v>19.13</v>
      </c>
      <c r="W47" s="543">
        <v>0.23</v>
      </c>
      <c r="X47" s="541">
        <v>17.7</v>
      </c>
      <c r="Y47" s="542">
        <v>23775</v>
      </c>
      <c r="Z47" s="542">
        <v>134102</v>
      </c>
      <c r="AA47" s="541">
        <v>17.53</v>
      </c>
      <c r="AB47" s="541">
        <v>0.2</v>
      </c>
      <c r="AC47" s="541">
        <v>17.93</v>
      </c>
      <c r="AD47" s="543">
        <v>0.2</v>
      </c>
      <c r="AE47" s="541">
        <v>17.7</v>
      </c>
      <c r="AF47" s="542">
        <v>19247</v>
      </c>
      <c r="AG47" s="542">
        <v>108668</v>
      </c>
      <c r="AH47" s="541">
        <v>17.489999999999998</v>
      </c>
      <c r="AI47" s="541">
        <v>0.22</v>
      </c>
      <c r="AJ47" s="541">
        <v>17.940000000000001</v>
      </c>
      <c r="AK47" s="543">
        <v>0.23</v>
      </c>
    </row>
    <row r="48" spans="2:37" s="9" customFormat="1" ht="15.5" x14ac:dyDescent="0.35">
      <c r="B48" s="540" t="s">
        <v>357</v>
      </c>
      <c r="C48" s="541">
        <v>24.6</v>
      </c>
      <c r="D48" s="542">
        <v>27639</v>
      </c>
      <c r="E48" s="542">
        <v>112425</v>
      </c>
      <c r="F48" s="541">
        <v>24.33</v>
      </c>
      <c r="G48" s="541">
        <v>0.25</v>
      </c>
      <c r="H48" s="541">
        <v>24.84</v>
      </c>
      <c r="I48" s="543">
        <v>0.26</v>
      </c>
      <c r="J48" s="541">
        <v>23.6</v>
      </c>
      <c r="K48" s="542">
        <v>25307</v>
      </c>
      <c r="L48" s="542">
        <v>107247</v>
      </c>
      <c r="M48" s="541">
        <v>23.34</v>
      </c>
      <c r="N48" s="541">
        <v>0.26</v>
      </c>
      <c r="O48" s="541">
        <v>23.85</v>
      </c>
      <c r="P48" s="543">
        <v>0.25</v>
      </c>
      <c r="Q48" s="541">
        <v>41.1</v>
      </c>
      <c r="R48" s="542">
        <v>44226</v>
      </c>
      <c r="S48" s="542">
        <v>107583</v>
      </c>
      <c r="T48" s="541">
        <v>40.82</v>
      </c>
      <c r="U48" s="541">
        <v>0.28999999999999998</v>
      </c>
      <c r="V48" s="541">
        <v>41.4</v>
      </c>
      <c r="W48" s="543">
        <v>0.28999999999999998</v>
      </c>
      <c r="X48" s="541">
        <v>47.3</v>
      </c>
      <c r="Y48" s="542">
        <v>62661</v>
      </c>
      <c r="Z48" s="542">
        <v>132600</v>
      </c>
      <c r="AA48" s="541">
        <v>46.99</v>
      </c>
      <c r="AB48" s="541">
        <v>0.27</v>
      </c>
      <c r="AC48" s="541">
        <v>47.52</v>
      </c>
      <c r="AD48" s="543">
        <v>0.26</v>
      </c>
      <c r="AE48" s="541">
        <v>45.2</v>
      </c>
      <c r="AF48" s="542">
        <v>49888</v>
      </c>
      <c r="AG48" s="542">
        <v>110434</v>
      </c>
      <c r="AH48" s="541">
        <v>44.88</v>
      </c>
      <c r="AI48" s="541">
        <v>0.28999999999999998</v>
      </c>
      <c r="AJ48" s="541">
        <v>45.47</v>
      </c>
      <c r="AK48" s="543">
        <v>0.3</v>
      </c>
    </row>
    <row r="49" spans="2:37" s="9" customFormat="1" ht="15.5" x14ac:dyDescent="0.35">
      <c r="B49" s="540" t="s">
        <v>781</v>
      </c>
      <c r="C49" s="541">
        <v>1.3</v>
      </c>
      <c r="D49" s="542">
        <v>1390</v>
      </c>
      <c r="E49" s="542">
        <v>110963</v>
      </c>
      <c r="F49" s="541">
        <v>1.19</v>
      </c>
      <c r="G49" s="541">
        <v>0.06</v>
      </c>
      <c r="H49" s="541">
        <v>1.32</v>
      </c>
      <c r="I49" s="543">
        <v>7.0000000000000007E-2</v>
      </c>
      <c r="J49" s="541">
        <v>1.2</v>
      </c>
      <c r="K49" s="542">
        <v>1238</v>
      </c>
      <c r="L49" s="542">
        <v>106859</v>
      </c>
      <c r="M49" s="541">
        <v>1.1000000000000001</v>
      </c>
      <c r="N49" s="541">
        <v>0.06</v>
      </c>
      <c r="O49" s="541">
        <v>1.22</v>
      </c>
      <c r="P49" s="543">
        <v>0.06</v>
      </c>
      <c r="Q49" s="541">
        <v>1.2</v>
      </c>
      <c r="R49" s="542">
        <v>1314</v>
      </c>
      <c r="S49" s="542">
        <v>105928</v>
      </c>
      <c r="T49" s="541">
        <v>1.18</v>
      </c>
      <c r="U49" s="541">
        <v>0.06</v>
      </c>
      <c r="V49" s="541">
        <v>1.31</v>
      </c>
      <c r="W49" s="543">
        <v>7.0000000000000007E-2</v>
      </c>
      <c r="X49" s="541">
        <v>1.3</v>
      </c>
      <c r="Y49" s="542">
        <v>1666</v>
      </c>
      <c r="Z49" s="542">
        <v>131158</v>
      </c>
      <c r="AA49" s="541">
        <v>1.21</v>
      </c>
      <c r="AB49" s="541">
        <v>0.06</v>
      </c>
      <c r="AC49" s="541">
        <v>1.33</v>
      </c>
      <c r="AD49" s="543">
        <v>0.06</v>
      </c>
      <c r="AE49" s="541">
        <v>1.4</v>
      </c>
      <c r="AF49" s="542">
        <v>1548</v>
      </c>
      <c r="AG49" s="542">
        <v>110324</v>
      </c>
      <c r="AH49" s="541">
        <v>1.34</v>
      </c>
      <c r="AI49" s="541">
        <v>0.06</v>
      </c>
      <c r="AJ49" s="541">
        <v>1.47</v>
      </c>
      <c r="AK49" s="543">
        <v>7.0000000000000007E-2</v>
      </c>
    </row>
    <row r="50" spans="2:37" s="9" customFormat="1" ht="15.5" x14ac:dyDescent="0.35">
      <c r="B50" s="540" t="s">
        <v>723</v>
      </c>
      <c r="C50" s="541">
        <v>7.9</v>
      </c>
      <c r="D50" s="542">
        <v>8846</v>
      </c>
      <c r="E50" s="542">
        <v>111941</v>
      </c>
      <c r="F50" s="541">
        <v>7.75</v>
      </c>
      <c r="G50" s="541">
        <v>0.15</v>
      </c>
      <c r="H50" s="541">
        <v>8.06</v>
      </c>
      <c r="I50" s="543">
        <v>0.16</v>
      </c>
      <c r="J50" s="541">
        <v>8.6</v>
      </c>
      <c r="K50" s="542">
        <v>9309</v>
      </c>
      <c r="L50" s="542">
        <v>108376</v>
      </c>
      <c r="M50" s="541">
        <v>8.42</v>
      </c>
      <c r="N50" s="541">
        <v>0.17</v>
      </c>
      <c r="O50" s="541">
        <v>8.76</v>
      </c>
      <c r="P50" s="543">
        <v>0.17</v>
      </c>
      <c r="Q50" s="541">
        <v>7.7</v>
      </c>
      <c r="R50" s="542">
        <v>8493</v>
      </c>
      <c r="S50" s="542">
        <v>110134</v>
      </c>
      <c r="T50" s="541">
        <v>7.56</v>
      </c>
      <c r="U50" s="541">
        <v>0.15</v>
      </c>
      <c r="V50" s="541">
        <v>7.87</v>
      </c>
      <c r="W50" s="543">
        <v>0.16</v>
      </c>
      <c r="X50" s="541">
        <v>7.5</v>
      </c>
      <c r="Y50" s="542">
        <v>10320</v>
      </c>
      <c r="Z50" s="542">
        <v>138458</v>
      </c>
      <c r="AA50" s="541">
        <v>7.32</v>
      </c>
      <c r="AB50" s="541">
        <v>0.13</v>
      </c>
      <c r="AC50" s="541">
        <v>7.59</v>
      </c>
      <c r="AD50" s="543">
        <v>0.14000000000000001</v>
      </c>
      <c r="AE50" s="541">
        <v>7.4</v>
      </c>
      <c r="AF50" s="542">
        <v>8517</v>
      </c>
      <c r="AG50" s="542">
        <v>115000</v>
      </c>
      <c r="AH50" s="541">
        <v>7.26</v>
      </c>
      <c r="AI50" s="541">
        <v>0.15</v>
      </c>
      <c r="AJ50" s="541">
        <v>7.56</v>
      </c>
      <c r="AK50" s="543">
        <v>0.15</v>
      </c>
    </row>
    <row r="51" spans="2:37" s="9" customFormat="1" ht="15.5" x14ac:dyDescent="0.35">
      <c r="B51" s="540" t="s">
        <v>724</v>
      </c>
      <c r="C51" s="541">
        <v>0</v>
      </c>
      <c r="D51" s="542">
        <v>3</v>
      </c>
      <c r="E51" s="542">
        <v>109795</v>
      </c>
      <c r="F51" s="541">
        <v>0</v>
      </c>
      <c r="G51" s="541">
        <v>0</v>
      </c>
      <c r="H51" s="541">
        <v>0.01</v>
      </c>
      <c r="I51" s="543">
        <v>0.01</v>
      </c>
      <c r="J51" s="541">
        <v>0</v>
      </c>
      <c r="K51" s="542">
        <v>7</v>
      </c>
      <c r="L51" s="542">
        <v>106048</v>
      </c>
      <c r="M51" s="541">
        <v>0</v>
      </c>
      <c r="N51" s="541">
        <v>0.01</v>
      </c>
      <c r="O51" s="541">
        <v>0.01</v>
      </c>
      <c r="P51" s="543">
        <v>0</v>
      </c>
      <c r="Q51" s="541">
        <v>0</v>
      </c>
      <c r="R51" s="542">
        <v>4</v>
      </c>
      <c r="S51" s="542">
        <v>105084</v>
      </c>
      <c r="T51" s="541">
        <v>0</v>
      </c>
      <c r="U51" s="541">
        <v>0</v>
      </c>
      <c r="V51" s="541">
        <v>0.01</v>
      </c>
      <c r="W51" s="543">
        <v>0.01</v>
      </c>
      <c r="X51" s="541">
        <v>0</v>
      </c>
      <c r="Y51" s="542">
        <v>3</v>
      </c>
      <c r="Z51" s="542">
        <v>128097</v>
      </c>
      <c r="AA51" s="541">
        <v>0</v>
      </c>
      <c r="AB51" s="541">
        <v>0</v>
      </c>
      <c r="AC51" s="541">
        <v>0.01</v>
      </c>
      <c r="AD51" s="543">
        <v>0.01</v>
      </c>
      <c r="AE51" s="541">
        <v>0</v>
      </c>
      <c r="AF51" s="542">
        <v>8</v>
      </c>
      <c r="AG51" s="542">
        <v>106678</v>
      </c>
      <c r="AH51" s="541">
        <v>0</v>
      </c>
      <c r="AI51" s="541">
        <v>0.01</v>
      </c>
      <c r="AJ51" s="541">
        <v>0.01</v>
      </c>
      <c r="AK51" s="543">
        <v>0</v>
      </c>
    </row>
    <row r="52" spans="2:37" s="9" customFormat="1" ht="15.5" x14ac:dyDescent="0.35">
      <c r="B52" s="540" t="s">
        <v>259</v>
      </c>
      <c r="C52" s="541">
        <v>2.9</v>
      </c>
      <c r="D52" s="542">
        <v>3306</v>
      </c>
      <c r="E52" s="542">
        <v>114300</v>
      </c>
      <c r="F52" s="541">
        <v>2.8</v>
      </c>
      <c r="G52" s="541">
        <v>0.09</v>
      </c>
      <c r="H52" s="541">
        <v>2.99</v>
      </c>
      <c r="I52" s="543">
        <v>0.1</v>
      </c>
      <c r="J52" s="541">
        <v>2.5</v>
      </c>
      <c r="K52" s="542">
        <v>2684</v>
      </c>
      <c r="L52" s="542">
        <v>109384</v>
      </c>
      <c r="M52" s="541">
        <v>2.36</v>
      </c>
      <c r="N52" s="541">
        <v>0.09</v>
      </c>
      <c r="O52" s="541">
        <v>2.5499999999999998</v>
      </c>
      <c r="P52" s="543">
        <v>0.1</v>
      </c>
      <c r="Q52" s="541">
        <v>2.5</v>
      </c>
      <c r="R52" s="542">
        <v>2784</v>
      </c>
      <c r="S52" s="542">
        <v>111611</v>
      </c>
      <c r="T52" s="541">
        <v>2.4</v>
      </c>
      <c r="U52" s="541">
        <v>0.09</v>
      </c>
      <c r="V52" s="541">
        <v>2.59</v>
      </c>
      <c r="W52" s="543">
        <v>0.1</v>
      </c>
      <c r="X52" s="541">
        <v>2.2000000000000002</v>
      </c>
      <c r="Y52" s="542">
        <v>3094</v>
      </c>
      <c r="Z52" s="542">
        <v>138723</v>
      </c>
      <c r="AA52" s="541">
        <v>2.15</v>
      </c>
      <c r="AB52" s="541">
        <v>0.08</v>
      </c>
      <c r="AC52" s="541">
        <v>2.31</v>
      </c>
      <c r="AD52" s="543">
        <v>0.08</v>
      </c>
      <c r="AE52" s="541">
        <v>2.2999999999999998</v>
      </c>
      <c r="AF52" s="542">
        <v>2664</v>
      </c>
      <c r="AG52" s="542">
        <v>115406</v>
      </c>
      <c r="AH52" s="541">
        <v>2.2200000000000002</v>
      </c>
      <c r="AI52" s="541">
        <v>0.09</v>
      </c>
      <c r="AJ52" s="541">
        <v>2.4</v>
      </c>
      <c r="AK52" s="543">
        <v>0.09</v>
      </c>
    </row>
    <row r="53" spans="2:37" s="9" customFormat="1" ht="15.5" x14ac:dyDescent="0.35">
      <c r="B53" s="540" t="s">
        <v>239</v>
      </c>
      <c r="C53" s="541">
        <v>9.3000000000000007</v>
      </c>
      <c r="D53" s="542">
        <v>10257</v>
      </c>
      <c r="E53" s="542">
        <v>109837</v>
      </c>
      <c r="F53" s="541">
        <v>9.17</v>
      </c>
      <c r="G53" s="541">
        <v>0.17</v>
      </c>
      <c r="H53" s="541">
        <v>9.51</v>
      </c>
      <c r="I53" s="543">
        <v>0.17</v>
      </c>
      <c r="J53" s="541">
        <v>9</v>
      </c>
      <c r="K53" s="542">
        <v>9449</v>
      </c>
      <c r="L53" s="542">
        <v>105286</v>
      </c>
      <c r="M53" s="541">
        <v>8.8000000000000007</v>
      </c>
      <c r="N53" s="541">
        <v>0.17</v>
      </c>
      <c r="O53" s="541">
        <v>9.15</v>
      </c>
      <c r="P53" s="543">
        <v>0.18</v>
      </c>
      <c r="Q53" s="541">
        <v>8.9</v>
      </c>
      <c r="R53" s="542">
        <v>9249</v>
      </c>
      <c r="S53" s="542">
        <v>104182</v>
      </c>
      <c r="T53" s="541">
        <v>8.7100000000000009</v>
      </c>
      <c r="U53" s="541">
        <v>0.17</v>
      </c>
      <c r="V53" s="541">
        <v>9.0500000000000007</v>
      </c>
      <c r="W53" s="543">
        <v>0.17</v>
      </c>
      <c r="X53" s="541">
        <v>8</v>
      </c>
      <c r="Y53" s="542">
        <v>10155</v>
      </c>
      <c r="Z53" s="542">
        <v>127368</v>
      </c>
      <c r="AA53" s="541">
        <v>7.83</v>
      </c>
      <c r="AB53" s="541">
        <v>0.14000000000000001</v>
      </c>
      <c r="AC53" s="541">
        <v>8.1199999999999992</v>
      </c>
      <c r="AD53" s="543">
        <v>0.15</v>
      </c>
      <c r="AE53" s="541">
        <v>8</v>
      </c>
      <c r="AF53" s="542">
        <v>8523</v>
      </c>
      <c r="AG53" s="542">
        <v>106046</v>
      </c>
      <c r="AH53" s="541">
        <v>7.87</v>
      </c>
      <c r="AI53" s="541">
        <v>0.17</v>
      </c>
      <c r="AJ53" s="541">
        <v>8.1999999999999993</v>
      </c>
      <c r="AK53" s="543">
        <v>0.16</v>
      </c>
    </row>
    <row r="54" spans="2:37" s="9" customFormat="1" ht="15.5" x14ac:dyDescent="0.35">
      <c r="B54" s="540" t="s">
        <v>379</v>
      </c>
      <c r="C54" s="541">
        <v>37.9</v>
      </c>
      <c r="D54" s="542">
        <v>41073</v>
      </c>
      <c r="E54" s="542">
        <v>108273</v>
      </c>
      <c r="F54" s="541">
        <v>37.65</v>
      </c>
      <c r="G54" s="541">
        <v>0.28000000000000003</v>
      </c>
      <c r="H54" s="541">
        <v>38.22</v>
      </c>
      <c r="I54" s="543">
        <v>0.28999999999999998</v>
      </c>
      <c r="J54" s="541">
        <v>37.6</v>
      </c>
      <c r="K54" s="542">
        <v>39060</v>
      </c>
      <c r="L54" s="542">
        <v>103937</v>
      </c>
      <c r="M54" s="541">
        <v>37.29</v>
      </c>
      <c r="N54" s="541">
        <v>0.28999999999999998</v>
      </c>
      <c r="O54" s="541">
        <v>37.880000000000003</v>
      </c>
      <c r="P54" s="543">
        <v>0.3</v>
      </c>
      <c r="Q54" s="541">
        <v>36.4</v>
      </c>
      <c r="R54" s="542">
        <v>38918</v>
      </c>
      <c r="S54" s="542">
        <v>106792</v>
      </c>
      <c r="T54" s="541">
        <v>36.15</v>
      </c>
      <c r="U54" s="541">
        <v>0.28999999999999998</v>
      </c>
      <c r="V54" s="541">
        <v>36.729999999999997</v>
      </c>
      <c r="W54" s="543">
        <v>0.28999999999999998</v>
      </c>
      <c r="X54" s="541">
        <v>35</v>
      </c>
      <c r="Y54" s="542">
        <v>47070</v>
      </c>
      <c r="Z54" s="542">
        <v>134644</v>
      </c>
      <c r="AA54" s="541">
        <v>34.700000000000003</v>
      </c>
      <c r="AB54" s="541">
        <v>0.26</v>
      </c>
      <c r="AC54" s="541">
        <v>35.21</v>
      </c>
      <c r="AD54" s="543">
        <v>0.25</v>
      </c>
      <c r="AE54" s="541">
        <v>34.700000000000003</v>
      </c>
      <c r="AF54" s="542">
        <v>38898</v>
      </c>
      <c r="AG54" s="542">
        <v>111970</v>
      </c>
      <c r="AH54" s="541">
        <v>34.46</v>
      </c>
      <c r="AI54" s="541">
        <v>0.28000000000000003</v>
      </c>
      <c r="AJ54" s="541">
        <v>35.020000000000003</v>
      </c>
      <c r="AK54" s="543">
        <v>0.28000000000000003</v>
      </c>
    </row>
  </sheetData>
  <hyperlinks>
    <hyperlink ref="B8" location="Contents!A1" display="Contents!A1"/>
    <hyperlink ref="D8" location="'Tab 35 - Carbapenamase Enzymes'!A1" display="Tab 35 - Carbapenamase Enzymes"/>
  </hyperlinks>
  <pageMargins left="0.7" right="0.7" top="0.75" bottom="0.75" header="0.3" footer="0.3"/>
  <pageSetup paperSize="9" orientation="portrait" horizontalDpi="300" verticalDpi="300"/>
  <drawing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8792D"/>
  </sheetPr>
  <dimension ref="B1:AA97"/>
  <sheetViews>
    <sheetView showGridLines="0" topLeftCell="A7" zoomScale="80" zoomScaleNormal="80" workbookViewId="0">
      <selection activeCell="B15" sqref="B15:H39"/>
    </sheetView>
  </sheetViews>
  <sheetFormatPr defaultColWidth="10.81640625" defaultRowHeight="14" x14ac:dyDescent="0.3"/>
  <cols>
    <col min="1" max="1" width="1.453125" style="8" customWidth="1"/>
    <col min="2" max="2" width="30.54296875" style="8" customWidth="1"/>
    <col min="3" max="8" width="10.54296875" style="8" customWidth="1"/>
    <col min="9" max="9" width="10.81640625" style="8"/>
    <col min="10" max="10" width="32.7265625" style="8" customWidth="1"/>
    <col min="11" max="11" width="33.453125" style="8" customWidth="1"/>
    <col min="12" max="17" width="10.54296875" style="8" customWidth="1"/>
    <col min="18" max="16384" width="10.81640625" style="8"/>
  </cols>
  <sheetData>
    <row r="1" spans="2:27" s="15" customFormat="1" ht="5.15" customHeight="1" x14ac:dyDescent="0.35">
      <c r="B1" s="37"/>
      <c r="C1" s="37"/>
      <c r="D1" s="22"/>
      <c r="E1" s="22"/>
      <c r="F1" s="22"/>
      <c r="G1" s="22"/>
      <c r="H1" s="22"/>
      <c r="I1" s="22"/>
      <c r="J1" s="30"/>
      <c r="K1" s="30"/>
      <c r="L1" s="30"/>
      <c r="M1" s="30"/>
      <c r="N1" s="30"/>
      <c r="O1" s="30"/>
      <c r="P1" s="30"/>
      <c r="Q1" s="30"/>
      <c r="R1" s="30"/>
      <c r="S1" s="30"/>
      <c r="T1" s="30"/>
      <c r="U1" s="30"/>
      <c r="V1" s="30"/>
      <c r="W1" s="30"/>
      <c r="X1" s="30"/>
      <c r="Y1" s="30"/>
      <c r="Z1" s="30"/>
      <c r="AA1" s="30"/>
    </row>
    <row r="2" spans="2:27" s="15" customFormat="1" ht="15.5" x14ac:dyDescent="0.35">
      <c r="B2" s="37"/>
      <c r="C2" s="37"/>
      <c r="D2" s="22"/>
      <c r="E2" s="22"/>
      <c r="F2" s="22"/>
      <c r="G2" s="22"/>
      <c r="H2" s="22"/>
      <c r="I2" s="22"/>
      <c r="J2" s="30"/>
      <c r="K2" s="30"/>
      <c r="L2" s="30"/>
      <c r="M2" s="30"/>
      <c r="N2" s="30"/>
      <c r="O2" s="30"/>
      <c r="P2" s="30"/>
      <c r="Q2" s="30"/>
      <c r="R2" s="30"/>
      <c r="S2" s="30"/>
      <c r="T2" s="30"/>
      <c r="U2" s="30"/>
      <c r="V2" s="30"/>
      <c r="W2" s="30"/>
      <c r="X2" s="30"/>
      <c r="Y2" s="30"/>
      <c r="Z2" s="30"/>
      <c r="AA2" s="30"/>
    </row>
    <row r="3" spans="2:27" s="15" customFormat="1" ht="15.5" x14ac:dyDescent="0.35">
      <c r="B3" s="37"/>
      <c r="C3" s="37"/>
      <c r="D3" s="22"/>
      <c r="E3" s="22"/>
      <c r="F3" s="22"/>
      <c r="G3" s="22"/>
      <c r="H3" s="22"/>
      <c r="I3" s="22"/>
      <c r="J3" s="30"/>
      <c r="K3" s="30"/>
      <c r="L3" s="30"/>
      <c r="M3" s="30"/>
      <c r="N3" s="30"/>
      <c r="O3" s="30"/>
      <c r="P3" s="30"/>
      <c r="Q3" s="30"/>
      <c r="R3" s="30"/>
      <c r="S3" s="30"/>
      <c r="T3" s="30"/>
      <c r="U3" s="30"/>
      <c r="V3" s="30"/>
      <c r="W3" s="30"/>
      <c r="X3" s="30"/>
      <c r="Y3" s="30"/>
      <c r="Z3" s="30"/>
      <c r="AA3" s="30"/>
    </row>
    <row r="4" spans="2:27" s="15" customFormat="1" ht="15.75" customHeight="1" x14ac:dyDescent="0.35">
      <c r="B4" s="37"/>
      <c r="C4" s="37"/>
      <c r="D4" s="22"/>
      <c r="E4" s="22"/>
      <c r="F4" s="22"/>
      <c r="G4" s="22"/>
      <c r="H4" s="22"/>
      <c r="I4" s="22"/>
      <c r="J4" s="30"/>
      <c r="K4" s="30"/>
      <c r="L4" s="30"/>
      <c r="M4" s="30"/>
      <c r="N4" s="30"/>
      <c r="O4" s="30"/>
      <c r="P4" s="30"/>
      <c r="Q4" s="30"/>
      <c r="R4" s="30"/>
      <c r="S4" s="30"/>
      <c r="T4" s="30"/>
      <c r="U4" s="30"/>
      <c r="V4" s="30"/>
      <c r="W4" s="30"/>
      <c r="X4" s="30"/>
      <c r="Y4" s="30"/>
      <c r="Z4" s="30"/>
      <c r="AA4" s="30"/>
    </row>
    <row r="5" spans="2:27" s="15" customFormat="1" ht="15.75" customHeight="1" x14ac:dyDescent="0.35">
      <c r="B5" s="37"/>
      <c r="C5" s="37"/>
      <c r="D5" s="22"/>
      <c r="E5" s="22"/>
      <c r="F5" s="22"/>
      <c r="G5" s="22"/>
      <c r="H5" s="22"/>
      <c r="I5" s="22"/>
      <c r="J5" s="30"/>
      <c r="K5" s="30"/>
      <c r="L5" s="30"/>
      <c r="M5" s="30"/>
      <c r="N5" s="30"/>
      <c r="O5" s="30"/>
      <c r="P5" s="30"/>
      <c r="Q5" s="30"/>
      <c r="R5" s="30"/>
      <c r="S5" s="30"/>
      <c r="T5" s="30"/>
      <c r="U5" s="30"/>
      <c r="V5" s="30"/>
      <c r="W5" s="30"/>
      <c r="X5" s="30"/>
      <c r="Y5" s="30"/>
      <c r="Z5" s="30"/>
      <c r="AA5" s="30"/>
    </row>
    <row r="6" spans="2:27" s="15" customFormat="1" ht="18" x14ac:dyDescent="0.4">
      <c r="B6" s="19"/>
      <c r="C6" s="20"/>
      <c r="D6" s="19"/>
      <c r="E6" s="19"/>
      <c r="F6" s="19"/>
      <c r="G6" s="19"/>
      <c r="H6" s="19"/>
      <c r="I6" s="19"/>
      <c r="J6" s="30"/>
      <c r="K6" s="30"/>
      <c r="L6" s="30"/>
      <c r="M6" s="30"/>
      <c r="N6" s="30"/>
      <c r="O6" s="30"/>
      <c r="P6" s="30"/>
      <c r="Q6" s="30"/>
      <c r="R6" s="30"/>
      <c r="S6" s="30"/>
      <c r="T6" s="30"/>
      <c r="U6" s="30"/>
      <c r="V6" s="30"/>
      <c r="W6" s="30"/>
      <c r="X6" s="30"/>
      <c r="Y6" s="30"/>
      <c r="Z6" s="30"/>
      <c r="AA6" s="30"/>
    </row>
    <row r="7" spans="2:27" s="15" customFormat="1" ht="18" x14ac:dyDescent="0.4">
      <c r="B7" s="19"/>
      <c r="C7" s="20"/>
      <c r="D7" s="19"/>
      <c r="E7" s="19"/>
      <c r="F7" s="19"/>
      <c r="G7" s="19"/>
      <c r="H7" s="19"/>
      <c r="I7" s="19"/>
      <c r="J7" s="30"/>
      <c r="K7" s="30"/>
      <c r="L7" s="30"/>
      <c r="M7" s="30"/>
      <c r="N7" s="30"/>
      <c r="O7" s="30"/>
      <c r="P7" s="30"/>
      <c r="Q7" s="30"/>
      <c r="R7" s="30"/>
      <c r="S7" s="30"/>
      <c r="T7" s="30"/>
      <c r="U7" s="30"/>
      <c r="V7" s="30"/>
      <c r="W7" s="30"/>
      <c r="X7" s="30"/>
      <c r="Y7" s="30"/>
      <c r="Z7" s="30"/>
      <c r="AA7" s="30"/>
    </row>
    <row r="8" spans="2:27" s="15" customFormat="1" ht="18" x14ac:dyDescent="0.4">
      <c r="B8" s="171" t="s">
        <v>131</v>
      </c>
      <c r="C8" s="20"/>
      <c r="D8" s="151" t="s">
        <v>80</v>
      </c>
      <c r="E8" s="19"/>
      <c r="F8" s="19"/>
      <c r="G8" s="19"/>
      <c r="H8" s="19"/>
      <c r="I8" s="19"/>
      <c r="J8" s="30"/>
      <c r="K8" s="30"/>
      <c r="L8" s="30"/>
      <c r="M8" s="30"/>
      <c r="N8" s="572"/>
      <c r="O8" s="30"/>
      <c r="P8" s="30"/>
      <c r="Q8" s="30"/>
      <c r="R8" s="30"/>
      <c r="S8" s="30"/>
      <c r="T8" s="30"/>
      <c r="U8" s="30"/>
      <c r="V8" s="30"/>
      <c r="W8" s="30"/>
      <c r="X8" s="30"/>
      <c r="Y8" s="30"/>
      <c r="Z8" s="30"/>
      <c r="AA8" s="30"/>
    </row>
    <row r="9" spans="2:27" s="15" customFormat="1" ht="18" x14ac:dyDescent="0.4">
      <c r="B9" s="19"/>
      <c r="C9" s="20"/>
      <c r="D9" s="19"/>
      <c r="E9" s="19"/>
      <c r="F9" s="19"/>
      <c r="G9" s="19"/>
      <c r="H9" s="19"/>
      <c r="I9" s="19"/>
      <c r="J9" s="30"/>
      <c r="K9" s="30"/>
      <c r="L9" s="30"/>
      <c r="M9" s="30"/>
      <c r="N9" s="30"/>
      <c r="O9" s="30"/>
      <c r="P9" s="30"/>
      <c r="Q9" s="30"/>
      <c r="R9" s="30"/>
      <c r="S9" s="30"/>
      <c r="T9" s="30"/>
      <c r="U9" s="30"/>
      <c r="V9" s="30"/>
      <c r="W9" s="30"/>
      <c r="X9" s="30"/>
      <c r="Y9" s="30"/>
      <c r="Z9" s="30"/>
      <c r="AA9" s="30"/>
    </row>
    <row r="10" spans="2:27" s="15" customFormat="1" ht="18" x14ac:dyDescent="0.4">
      <c r="B10" s="20" t="s">
        <v>784</v>
      </c>
      <c r="C10" s="20"/>
      <c r="D10" s="19"/>
      <c r="E10" s="19"/>
      <c r="F10" s="19"/>
      <c r="G10" s="19"/>
      <c r="H10" s="19"/>
      <c r="I10" s="19"/>
      <c r="J10" s="30"/>
      <c r="K10" s="30"/>
      <c r="L10" s="30"/>
      <c r="M10" s="30"/>
      <c r="N10" s="30"/>
      <c r="O10" s="30"/>
      <c r="P10" s="30"/>
      <c r="Q10" s="30"/>
      <c r="R10" s="30"/>
      <c r="S10" s="30"/>
      <c r="T10" s="30"/>
      <c r="U10" s="30"/>
      <c r="V10" s="30"/>
      <c r="W10" s="30"/>
      <c r="X10" s="30"/>
      <c r="Y10" s="30"/>
      <c r="Z10" s="30"/>
      <c r="AA10" s="30"/>
    </row>
    <row r="11" spans="2:27" ht="15.5" x14ac:dyDescent="0.35">
      <c r="K11" s="141"/>
      <c r="L11" s="141"/>
    </row>
    <row r="12" spans="2:27" ht="15.5" x14ac:dyDescent="0.35">
      <c r="B12" s="10" t="s">
        <v>785</v>
      </c>
      <c r="C12" s="141"/>
      <c r="D12" s="141"/>
      <c r="E12" s="141"/>
      <c r="F12" s="141"/>
      <c r="G12" s="141"/>
      <c r="H12" s="141"/>
      <c r="I12" s="141"/>
      <c r="J12" s="10" t="s">
        <v>786</v>
      </c>
      <c r="K12" s="141"/>
      <c r="L12" s="141"/>
      <c r="M12" s="141"/>
      <c r="N12" s="141"/>
      <c r="O12" s="141"/>
      <c r="P12" s="141"/>
      <c r="Q12" s="141"/>
    </row>
    <row r="13" spans="2:27" ht="15.5" x14ac:dyDescent="0.35">
      <c r="B13" s="923" t="s">
        <v>787</v>
      </c>
      <c r="C13" s="141"/>
      <c r="D13" s="141"/>
      <c r="E13" s="141"/>
      <c r="F13" s="141"/>
      <c r="G13" s="141"/>
      <c r="H13" s="141"/>
      <c r="I13" s="141"/>
      <c r="J13" s="923" t="s">
        <v>788</v>
      </c>
      <c r="K13" s="141"/>
      <c r="L13" s="141"/>
      <c r="M13" s="141"/>
      <c r="N13" s="141"/>
      <c r="O13" s="141"/>
      <c r="P13" s="141"/>
      <c r="Q13" s="141"/>
    </row>
    <row r="14" spans="2:27" s="9" customFormat="1" ht="15.5" x14ac:dyDescent="0.35">
      <c r="B14" s="141"/>
      <c r="C14" s="141"/>
      <c r="D14" s="141"/>
      <c r="E14" s="141"/>
      <c r="F14" s="141"/>
      <c r="G14" s="141"/>
      <c r="H14" s="141"/>
      <c r="I14" s="141"/>
      <c r="J14" s="141"/>
      <c r="K14" s="141"/>
      <c r="L14" s="141"/>
      <c r="M14" s="141"/>
      <c r="N14" s="141"/>
      <c r="O14" s="141"/>
      <c r="P14" s="141"/>
      <c r="Q14" s="141"/>
    </row>
    <row r="15" spans="2:27" s="9" customFormat="1" ht="15.5" x14ac:dyDescent="0.35">
      <c r="B15" s="849" t="s">
        <v>789</v>
      </c>
      <c r="C15" s="878">
        <v>2016</v>
      </c>
      <c r="D15" s="878">
        <v>2017</v>
      </c>
      <c r="E15" s="878">
        <v>2018</v>
      </c>
      <c r="F15" s="878">
        <v>2019</v>
      </c>
      <c r="G15" s="878">
        <v>2020</v>
      </c>
      <c r="H15" s="879" t="s">
        <v>321</v>
      </c>
      <c r="I15" s="141"/>
      <c r="J15" s="10" t="s">
        <v>790</v>
      </c>
      <c r="K15" s="573" t="s">
        <v>789</v>
      </c>
      <c r="L15" s="574">
        <v>2016</v>
      </c>
      <c r="M15" s="497">
        <v>2017</v>
      </c>
      <c r="N15" s="497">
        <v>2018</v>
      </c>
      <c r="O15" s="497">
        <v>2019</v>
      </c>
      <c r="P15" s="575">
        <v>2020</v>
      </c>
      <c r="Q15" s="574" t="s">
        <v>321</v>
      </c>
    </row>
    <row r="16" spans="2:27" s="9" customFormat="1" ht="15.5" x14ac:dyDescent="0.35">
      <c r="B16" s="876" t="s">
        <v>791</v>
      </c>
      <c r="C16" s="529">
        <v>1</v>
      </c>
      <c r="D16" s="529">
        <v>0</v>
      </c>
      <c r="E16" s="529">
        <v>0</v>
      </c>
      <c r="F16" s="529">
        <v>0</v>
      </c>
      <c r="G16" s="529">
        <v>0</v>
      </c>
      <c r="H16" s="574">
        <v>1</v>
      </c>
      <c r="I16" s="141"/>
      <c r="J16" s="576" t="s">
        <v>792</v>
      </c>
      <c r="K16" s="577" t="s">
        <v>793</v>
      </c>
      <c r="L16" s="578">
        <v>1</v>
      </c>
      <c r="M16" s="579">
        <v>2</v>
      </c>
      <c r="N16" s="579">
        <v>0</v>
      </c>
      <c r="O16" s="579">
        <v>0</v>
      </c>
      <c r="P16" s="580">
        <v>0</v>
      </c>
      <c r="Q16" s="581">
        <v>3</v>
      </c>
    </row>
    <row r="17" spans="2:17" s="9" customFormat="1" ht="15.5" x14ac:dyDescent="0.35">
      <c r="B17" s="876" t="s">
        <v>794</v>
      </c>
      <c r="C17" s="529">
        <v>1</v>
      </c>
      <c r="D17" s="529">
        <v>0</v>
      </c>
      <c r="E17" s="529">
        <v>0</v>
      </c>
      <c r="F17" s="529">
        <v>0</v>
      </c>
      <c r="G17" s="529">
        <v>0</v>
      </c>
      <c r="H17" s="574">
        <v>1</v>
      </c>
      <c r="I17" s="141"/>
      <c r="J17" s="582"/>
      <c r="K17" s="583" t="s">
        <v>795</v>
      </c>
      <c r="L17" s="584">
        <v>0</v>
      </c>
      <c r="M17" s="529">
        <v>0</v>
      </c>
      <c r="N17" s="529">
        <v>0</v>
      </c>
      <c r="O17" s="529">
        <v>1</v>
      </c>
      <c r="P17" s="585">
        <v>0</v>
      </c>
      <c r="Q17" s="574">
        <v>1</v>
      </c>
    </row>
    <row r="18" spans="2:17" s="9" customFormat="1" ht="15.5" x14ac:dyDescent="0.35">
      <c r="B18" s="876" t="s">
        <v>796</v>
      </c>
      <c r="C18" s="529">
        <v>5</v>
      </c>
      <c r="D18" s="529">
        <v>1</v>
      </c>
      <c r="E18" s="529">
        <v>2</v>
      </c>
      <c r="F18" s="529">
        <v>0</v>
      </c>
      <c r="G18" s="529">
        <v>0</v>
      </c>
      <c r="H18" s="574">
        <v>8</v>
      </c>
      <c r="I18" s="141"/>
      <c r="J18" s="582"/>
      <c r="K18" s="583" t="s">
        <v>797</v>
      </c>
      <c r="L18" s="584">
        <v>0</v>
      </c>
      <c r="M18" s="529">
        <v>1</v>
      </c>
      <c r="N18" s="529">
        <v>4</v>
      </c>
      <c r="O18" s="529">
        <v>17</v>
      </c>
      <c r="P18" s="585">
        <v>1</v>
      </c>
      <c r="Q18" s="574">
        <v>23</v>
      </c>
    </row>
    <row r="19" spans="2:17" s="9" customFormat="1" ht="15.5" x14ac:dyDescent="0.35">
      <c r="B19" s="876" t="s">
        <v>798</v>
      </c>
      <c r="C19" s="529">
        <v>0</v>
      </c>
      <c r="D19" s="529">
        <v>0</v>
      </c>
      <c r="E19" s="529">
        <v>1</v>
      </c>
      <c r="F19" s="529">
        <v>0</v>
      </c>
      <c r="G19" s="529">
        <v>0</v>
      </c>
      <c r="H19" s="574">
        <v>1</v>
      </c>
      <c r="I19" s="141"/>
      <c r="J19" s="586"/>
      <c r="K19" s="583" t="s">
        <v>799</v>
      </c>
      <c r="L19" s="584">
        <v>0</v>
      </c>
      <c r="M19" s="529">
        <v>0</v>
      </c>
      <c r="N19" s="529">
        <v>0</v>
      </c>
      <c r="O19" s="529">
        <v>1</v>
      </c>
      <c r="P19" s="585">
        <v>0</v>
      </c>
      <c r="Q19" s="574">
        <v>1</v>
      </c>
    </row>
    <row r="20" spans="2:17" s="9" customFormat="1" ht="15.5" x14ac:dyDescent="0.35">
      <c r="B20" s="876" t="s">
        <v>800</v>
      </c>
      <c r="C20" s="529">
        <v>0</v>
      </c>
      <c r="D20" s="529">
        <v>0</v>
      </c>
      <c r="E20" s="529">
        <v>0</v>
      </c>
      <c r="F20" s="529">
        <v>1</v>
      </c>
      <c r="G20" s="529">
        <v>0</v>
      </c>
      <c r="H20" s="574">
        <v>1</v>
      </c>
      <c r="I20" s="141"/>
      <c r="J20" s="582"/>
      <c r="K20" s="583" t="s">
        <v>801</v>
      </c>
      <c r="L20" s="584">
        <v>0</v>
      </c>
      <c r="M20" s="529">
        <v>0</v>
      </c>
      <c r="N20" s="529">
        <v>1</v>
      </c>
      <c r="O20" s="529">
        <v>0</v>
      </c>
      <c r="P20" s="585">
        <v>0</v>
      </c>
      <c r="Q20" s="574">
        <v>1</v>
      </c>
    </row>
    <row r="21" spans="2:17" s="9" customFormat="1" ht="15.5" x14ac:dyDescent="0.35">
      <c r="B21" s="876" t="s">
        <v>802</v>
      </c>
      <c r="C21" s="529">
        <v>2</v>
      </c>
      <c r="D21" s="529">
        <v>0</v>
      </c>
      <c r="E21" s="529">
        <v>0</v>
      </c>
      <c r="F21" s="529">
        <v>0</v>
      </c>
      <c r="G21" s="529">
        <v>0</v>
      </c>
      <c r="H21" s="574">
        <v>2</v>
      </c>
      <c r="I21" s="141"/>
      <c r="J21" s="587"/>
      <c r="K21" s="588" t="s">
        <v>803</v>
      </c>
      <c r="L21" s="589">
        <v>0</v>
      </c>
      <c r="M21" s="590">
        <v>0</v>
      </c>
      <c r="N21" s="590">
        <v>0</v>
      </c>
      <c r="O21" s="590">
        <v>0</v>
      </c>
      <c r="P21" s="591">
        <v>1</v>
      </c>
      <c r="Q21" s="592">
        <v>1</v>
      </c>
    </row>
    <row r="22" spans="2:17" s="9" customFormat="1" ht="15.5" x14ac:dyDescent="0.35">
      <c r="B22" s="876" t="s">
        <v>804</v>
      </c>
      <c r="C22" s="529">
        <v>0</v>
      </c>
      <c r="D22" s="529">
        <v>0</v>
      </c>
      <c r="E22" s="529">
        <v>2</v>
      </c>
      <c r="F22" s="529">
        <v>1</v>
      </c>
      <c r="G22" s="529">
        <v>0</v>
      </c>
      <c r="H22" s="574">
        <v>3</v>
      </c>
      <c r="I22" s="141"/>
      <c r="J22" s="593" t="s">
        <v>805</v>
      </c>
      <c r="K22" s="577" t="s">
        <v>802</v>
      </c>
      <c r="L22" s="578">
        <v>1</v>
      </c>
      <c r="M22" s="579">
        <v>0</v>
      </c>
      <c r="N22" s="579">
        <v>0</v>
      </c>
      <c r="O22" s="579">
        <v>0</v>
      </c>
      <c r="P22" s="580">
        <v>0</v>
      </c>
      <c r="Q22" s="581">
        <v>1</v>
      </c>
    </row>
    <row r="23" spans="2:17" s="9" customFormat="1" ht="15.5" x14ac:dyDescent="0.35">
      <c r="B23" s="876" t="s">
        <v>806</v>
      </c>
      <c r="C23" s="529">
        <v>2</v>
      </c>
      <c r="D23" s="529">
        <v>12</v>
      </c>
      <c r="E23" s="529">
        <v>15</v>
      </c>
      <c r="F23" s="529">
        <v>5</v>
      </c>
      <c r="G23" s="529">
        <v>1</v>
      </c>
      <c r="H23" s="574">
        <v>35</v>
      </c>
      <c r="I23" s="141"/>
      <c r="J23" s="587"/>
      <c r="K23" s="588" t="s">
        <v>793</v>
      </c>
      <c r="L23" s="589">
        <v>0</v>
      </c>
      <c r="M23" s="590">
        <v>1</v>
      </c>
      <c r="N23" s="590">
        <v>0</v>
      </c>
      <c r="O23" s="590">
        <v>0</v>
      </c>
      <c r="P23" s="591">
        <v>0</v>
      </c>
      <c r="Q23" s="592">
        <v>1</v>
      </c>
    </row>
    <row r="24" spans="2:17" s="9" customFormat="1" ht="15.5" x14ac:dyDescent="0.35">
      <c r="B24" s="876" t="s">
        <v>807</v>
      </c>
      <c r="C24" s="529">
        <v>0</v>
      </c>
      <c r="D24" s="529">
        <v>0</v>
      </c>
      <c r="E24" s="529">
        <v>0</v>
      </c>
      <c r="F24" s="529">
        <v>0</v>
      </c>
      <c r="G24" s="529">
        <v>1</v>
      </c>
      <c r="H24" s="574">
        <v>1</v>
      </c>
      <c r="I24" s="141"/>
      <c r="J24" s="594" t="s">
        <v>808</v>
      </c>
      <c r="K24" s="595" t="s">
        <v>793</v>
      </c>
      <c r="L24" s="596">
        <v>0</v>
      </c>
      <c r="M24" s="597">
        <v>0</v>
      </c>
      <c r="N24" s="597">
        <v>1</v>
      </c>
      <c r="O24" s="597">
        <v>0</v>
      </c>
      <c r="P24" s="598">
        <v>0</v>
      </c>
      <c r="Q24" s="599">
        <v>1</v>
      </c>
    </row>
    <row r="25" spans="2:17" s="9" customFormat="1" ht="15.5" x14ac:dyDescent="0.35">
      <c r="B25" s="876" t="s">
        <v>809</v>
      </c>
      <c r="C25" s="529">
        <v>0</v>
      </c>
      <c r="D25" s="529">
        <v>0</v>
      </c>
      <c r="E25" s="529">
        <v>0</v>
      </c>
      <c r="F25" s="529">
        <v>1</v>
      </c>
      <c r="G25" s="529">
        <v>0</v>
      </c>
      <c r="H25" s="574">
        <v>1</v>
      </c>
      <c r="I25" s="141"/>
      <c r="J25" s="594" t="s">
        <v>810</v>
      </c>
      <c r="K25" s="595" t="s">
        <v>803</v>
      </c>
      <c r="L25" s="596">
        <v>0</v>
      </c>
      <c r="M25" s="597">
        <v>0</v>
      </c>
      <c r="N25" s="597">
        <v>0</v>
      </c>
      <c r="O25" s="597">
        <v>0</v>
      </c>
      <c r="P25" s="598">
        <v>1</v>
      </c>
      <c r="Q25" s="599">
        <v>1</v>
      </c>
    </row>
    <row r="26" spans="2:17" s="9" customFormat="1" ht="15.5" x14ac:dyDescent="0.35">
      <c r="B26" s="876" t="s">
        <v>811</v>
      </c>
      <c r="C26" s="529">
        <v>0</v>
      </c>
      <c r="D26" s="529">
        <v>0</v>
      </c>
      <c r="E26" s="529">
        <v>2</v>
      </c>
      <c r="F26" s="529">
        <v>0</v>
      </c>
      <c r="G26" s="529">
        <v>0</v>
      </c>
      <c r="H26" s="574">
        <v>2</v>
      </c>
      <c r="I26" s="141"/>
      <c r="J26" s="594" t="s">
        <v>812</v>
      </c>
      <c r="K26" s="595" t="s">
        <v>813</v>
      </c>
      <c r="L26" s="596">
        <v>0</v>
      </c>
      <c r="M26" s="597">
        <v>0</v>
      </c>
      <c r="N26" s="597">
        <v>0</v>
      </c>
      <c r="O26" s="597">
        <v>1</v>
      </c>
      <c r="P26" s="598">
        <v>1</v>
      </c>
      <c r="Q26" s="599">
        <v>2</v>
      </c>
    </row>
    <row r="27" spans="2:17" s="9" customFormat="1" ht="15.5" x14ac:dyDescent="0.35">
      <c r="B27" s="876" t="s">
        <v>814</v>
      </c>
      <c r="C27" s="529">
        <v>0</v>
      </c>
      <c r="D27" s="529">
        <v>2</v>
      </c>
      <c r="E27" s="529">
        <v>0</v>
      </c>
      <c r="F27" s="529">
        <v>0</v>
      </c>
      <c r="G27" s="529">
        <v>0</v>
      </c>
      <c r="H27" s="574">
        <v>2</v>
      </c>
      <c r="I27" s="141"/>
      <c r="J27" s="593" t="s">
        <v>815</v>
      </c>
      <c r="K27" s="577" t="s">
        <v>796</v>
      </c>
      <c r="L27" s="578">
        <v>1</v>
      </c>
      <c r="M27" s="579">
        <v>0</v>
      </c>
      <c r="N27" s="579">
        <v>0</v>
      </c>
      <c r="O27" s="579">
        <v>0</v>
      </c>
      <c r="P27" s="580">
        <v>0</v>
      </c>
      <c r="Q27" s="581">
        <v>1</v>
      </c>
    </row>
    <row r="28" spans="2:17" s="9" customFormat="1" ht="15.5" x14ac:dyDescent="0.35">
      <c r="B28" s="876" t="s">
        <v>793</v>
      </c>
      <c r="C28" s="529">
        <v>24</v>
      </c>
      <c r="D28" s="529">
        <v>29</v>
      </c>
      <c r="E28" s="529">
        <v>26</v>
      </c>
      <c r="F28" s="529">
        <v>28</v>
      </c>
      <c r="G28" s="529">
        <v>17</v>
      </c>
      <c r="H28" s="574">
        <v>124</v>
      </c>
      <c r="I28" s="141"/>
      <c r="J28" s="582"/>
      <c r="K28" s="583" t="s">
        <v>813</v>
      </c>
      <c r="L28" s="584">
        <v>0</v>
      </c>
      <c r="M28" s="529">
        <v>1</v>
      </c>
      <c r="N28" s="529">
        <v>0</v>
      </c>
      <c r="O28" s="529">
        <v>0</v>
      </c>
      <c r="P28" s="585">
        <v>1</v>
      </c>
      <c r="Q28" s="574">
        <v>2</v>
      </c>
    </row>
    <row r="29" spans="2:17" s="9" customFormat="1" ht="15.5" x14ac:dyDescent="0.35">
      <c r="B29" s="876" t="s">
        <v>816</v>
      </c>
      <c r="C29" s="529">
        <v>2</v>
      </c>
      <c r="D29" s="529">
        <v>6</v>
      </c>
      <c r="E29" s="529">
        <v>4</v>
      </c>
      <c r="F29" s="529">
        <v>6</v>
      </c>
      <c r="G29" s="529">
        <v>1</v>
      </c>
      <c r="H29" s="574">
        <v>19</v>
      </c>
      <c r="I29" s="141"/>
      <c r="J29" s="582"/>
      <c r="K29" s="583" t="s">
        <v>817</v>
      </c>
      <c r="L29" s="584">
        <v>0</v>
      </c>
      <c r="M29" s="529">
        <v>0</v>
      </c>
      <c r="N29" s="529">
        <v>0</v>
      </c>
      <c r="O29" s="529">
        <v>1</v>
      </c>
      <c r="P29" s="585">
        <v>0</v>
      </c>
      <c r="Q29" s="574">
        <v>1</v>
      </c>
    </row>
    <row r="30" spans="2:17" s="9" customFormat="1" ht="15.5" x14ac:dyDescent="0.35">
      <c r="B30" s="876" t="s">
        <v>795</v>
      </c>
      <c r="C30" s="529">
        <v>0</v>
      </c>
      <c r="D30" s="529">
        <v>0</v>
      </c>
      <c r="E30" s="529">
        <v>0</v>
      </c>
      <c r="F30" s="529">
        <v>1</v>
      </c>
      <c r="G30" s="529">
        <v>0</v>
      </c>
      <c r="H30" s="574">
        <v>1</v>
      </c>
      <c r="I30" s="141"/>
      <c r="J30" s="587"/>
      <c r="K30" s="588" t="s">
        <v>818</v>
      </c>
      <c r="L30" s="589">
        <v>0</v>
      </c>
      <c r="M30" s="590">
        <v>1</v>
      </c>
      <c r="N30" s="590">
        <v>0</v>
      </c>
      <c r="O30" s="590">
        <v>0</v>
      </c>
      <c r="P30" s="591">
        <v>0</v>
      </c>
      <c r="Q30" s="592">
        <v>1</v>
      </c>
    </row>
    <row r="31" spans="2:17" s="9" customFormat="1" ht="15.5" x14ac:dyDescent="0.35">
      <c r="B31" s="876" t="s">
        <v>797</v>
      </c>
      <c r="C31" s="529">
        <v>0</v>
      </c>
      <c r="D31" s="529">
        <v>1</v>
      </c>
      <c r="E31" s="529">
        <v>4</v>
      </c>
      <c r="F31" s="529">
        <v>17</v>
      </c>
      <c r="G31" s="529">
        <v>1</v>
      </c>
      <c r="H31" s="574">
        <v>23</v>
      </c>
      <c r="I31" s="141"/>
      <c r="J31" s="594" t="s">
        <v>819</v>
      </c>
      <c r="K31" s="595" t="s">
        <v>813</v>
      </c>
      <c r="L31" s="596">
        <v>0</v>
      </c>
      <c r="M31" s="597">
        <v>0</v>
      </c>
      <c r="N31" s="597">
        <v>2</v>
      </c>
      <c r="O31" s="597">
        <v>0</v>
      </c>
      <c r="P31" s="598">
        <v>0</v>
      </c>
      <c r="Q31" s="599">
        <v>2</v>
      </c>
    </row>
    <row r="32" spans="2:17" s="9" customFormat="1" ht="15.5" x14ac:dyDescent="0.35">
      <c r="B32" s="876" t="s">
        <v>799</v>
      </c>
      <c r="C32" s="529">
        <v>0</v>
      </c>
      <c r="D32" s="529">
        <v>0</v>
      </c>
      <c r="E32" s="529">
        <v>0</v>
      </c>
      <c r="F32" s="529">
        <v>1</v>
      </c>
      <c r="G32" s="529">
        <v>0</v>
      </c>
      <c r="H32" s="574">
        <v>1</v>
      </c>
      <c r="I32" s="141"/>
      <c r="J32" s="594" t="s">
        <v>820</v>
      </c>
      <c r="K32" s="595" t="s">
        <v>813</v>
      </c>
      <c r="L32" s="596">
        <v>0</v>
      </c>
      <c r="M32" s="597">
        <v>0</v>
      </c>
      <c r="N32" s="597">
        <v>0</v>
      </c>
      <c r="O32" s="597">
        <v>1</v>
      </c>
      <c r="P32" s="598">
        <v>0</v>
      </c>
      <c r="Q32" s="599">
        <v>1</v>
      </c>
    </row>
    <row r="33" spans="2:17" s="9" customFormat="1" ht="15.5" x14ac:dyDescent="0.35">
      <c r="B33" s="876" t="s">
        <v>801</v>
      </c>
      <c r="C33" s="529">
        <v>0</v>
      </c>
      <c r="D33" s="529">
        <v>0</v>
      </c>
      <c r="E33" s="529">
        <v>1</v>
      </c>
      <c r="F33" s="529">
        <v>0</v>
      </c>
      <c r="G33" s="529">
        <v>0</v>
      </c>
      <c r="H33" s="574">
        <v>1</v>
      </c>
      <c r="I33" s="141"/>
      <c r="J33" s="593" t="s">
        <v>821</v>
      </c>
      <c r="K33" s="577" t="s">
        <v>796</v>
      </c>
      <c r="L33" s="578">
        <v>0</v>
      </c>
      <c r="M33" s="579">
        <v>0</v>
      </c>
      <c r="N33" s="579">
        <v>1</v>
      </c>
      <c r="O33" s="579">
        <v>0</v>
      </c>
      <c r="P33" s="580">
        <v>0</v>
      </c>
      <c r="Q33" s="581">
        <v>1</v>
      </c>
    </row>
    <row r="34" spans="2:17" s="9" customFormat="1" ht="15.5" x14ac:dyDescent="0.35">
      <c r="B34" s="876" t="s">
        <v>813</v>
      </c>
      <c r="C34" s="529">
        <v>18</v>
      </c>
      <c r="D34" s="529">
        <v>34</v>
      </c>
      <c r="E34" s="529">
        <v>30</v>
      </c>
      <c r="F34" s="529">
        <v>54</v>
      </c>
      <c r="G34" s="529">
        <v>29</v>
      </c>
      <c r="H34" s="574">
        <v>165</v>
      </c>
      <c r="I34" s="141"/>
      <c r="J34" s="582"/>
      <c r="K34" s="583" t="s">
        <v>806</v>
      </c>
      <c r="L34" s="584">
        <v>0</v>
      </c>
      <c r="M34" s="529">
        <v>0</v>
      </c>
      <c r="N34" s="529">
        <v>1</v>
      </c>
      <c r="O34" s="529">
        <v>0</v>
      </c>
      <c r="P34" s="585">
        <v>0</v>
      </c>
      <c r="Q34" s="574">
        <v>1</v>
      </c>
    </row>
    <row r="35" spans="2:17" s="9" customFormat="1" ht="15.5" x14ac:dyDescent="0.35">
      <c r="B35" s="876" t="s">
        <v>817</v>
      </c>
      <c r="C35" s="529">
        <v>0</v>
      </c>
      <c r="D35" s="529">
        <v>0</v>
      </c>
      <c r="E35" s="529">
        <v>1</v>
      </c>
      <c r="F35" s="529">
        <v>1</v>
      </c>
      <c r="G35" s="529">
        <v>0</v>
      </c>
      <c r="H35" s="574">
        <v>2</v>
      </c>
      <c r="I35" s="141"/>
      <c r="J35" s="582"/>
      <c r="K35" s="583" t="s">
        <v>793</v>
      </c>
      <c r="L35" s="584">
        <v>1</v>
      </c>
      <c r="M35" s="529">
        <v>1</v>
      </c>
      <c r="N35" s="529">
        <v>1</v>
      </c>
      <c r="O35" s="529">
        <v>0</v>
      </c>
      <c r="P35" s="585">
        <v>2</v>
      </c>
      <c r="Q35" s="574">
        <v>5</v>
      </c>
    </row>
    <row r="36" spans="2:17" s="9" customFormat="1" ht="15.5" x14ac:dyDescent="0.35">
      <c r="B36" s="876" t="s">
        <v>803</v>
      </c>
      <c r="C36" s="529">
        <v>0</v>
      </c>
      <c r="D36" s="529">
        <v>0</v>
      </c>
      <c r="E36" s="529">
        <v>0</v>
      </c>
      <c r="F36" s="529">
        <v>0</v>
      </c>
      <c r="G36" s="529">
        <v>2</v>
      </c>
      <c r="H36" s="574">
        <v>2</v>
      </c>
      <c r="I36" s="141"/>
      <c r="J36" s="582"/>
      <c r="K36" s="583" t="s">
        <v>813</v>
      </c>
      <c r="L36" s="584">
        <v>0</v>
      </c>
      <c r="M36" s="529">
        <v>2</v>
      </c>
      <c r="N36" s="529">
        <v>0</v>
      </c>
      <c r="O36" s="529">
        <v>0</v>
      </c>
      <c r="P36" s="585">
        <v>0</v>
      </c>
      <c r="Q36" s="574">
        <v>2</v>
      </c>
    </row>
    <row r="37" spans="2:17" s="9" customFormat="1" ht="15.5" x14ac:dyDescent="0.35">
      <c r="B37" s="876" t="s">
        <v>818</v>
      </c>
      <c r="C37" s="529">
        <v>15</v>
      </c>
      <c r="D37" s="529">
        <v>17</v>
      </c>
      <c r="E37" s="529">
        <v>9</v>
      </c>
      <c r="F37" s="529">
        <v>12</v>
      </c>
      <c r="G37" s="529">
        <v>7</v>
      </c>
      <c r="H37" s="574">
        <v>60</v>
      </c>
      <c r="I37" s="141"/>
      <c r="J37" s="582"/>
      <c r="K37" s="583" t="s">
        <v>817</v>
      </c>
      <c r="L37" s="584">
        <v>0</v>
      </c>
      <c r="M37" s="529">
        <v>0</v>
      </c>
      <c r="N37" s="529">
        <v>1</v>
      </c>
      <c r="O37" s="529">
        <v>0</v>
      </c>
      <c r="P37" s="585">
        <v>0</v>
      </c>
      <c r="Q37" s="574">
        <v>1</v>
      </c>
    </row>
    <row r="38" spans="2:17" s="9" customFormat="1" ht="15.5" x14ac:dyDescent="0.35">
      <c r="B38" s="877" t="s">
        <v>822</v>
      </c>
      <c r="C38" s="875">
        <v>0</v>
      </c>
      <c r="D38" s="875">
        <v>1</v>
      </c>
      <c r="E38" s="875">
        <v>0</v>
      </c>
      <c r="F38" s="875">
        <v>0</v>
      </c>
      <c r="G38" s="875">
        <v>0</v>
      </c>
      <c r="H38" s="574">
        <v>1</v>
      </c>
      <c r="I38" s="141"/>
      <c r="J38" s="582"/>
      <c r="K38" s="583" t="s">
        <v>818</v>
      </c>
      <c r="L38" s="584">
        <v>2</v>
      </c>
      <c r="M38" s="529">
        <v>2</v>
      </c>
      <c r="N38" s="529">
        <v>2</v>
      </c>
      <c r="O38" s="529">
        <v>2</v>
      </c>
      <c r="P38" s="585">
        <v>1</v>
      </c>
      <c r="Q38" s="574">
        <v>9</v>
      </c>
    </row>
    <row r="39" spans="2:17" s="9" customFormat="1" ht="15.5" x14ac:dyDescent="0.35">
      <c r="B39" s="856" t="s">
        <v>321</v>
      </c>
      <c r="C39" s="531">
        <v>70</v>
      </c>
      <c r="D39" s="531">
        <v>103</v>
      </c>
      <c r="E39" s="531">
        <v>97</v>
      </c>
      <c r="F39" s="531">
        <v>128</v>
      </c>
      <c r="G39" s="531">
        <v>59</v>
      </c>
      <c r="H39" s="581">
        <v>457</v>
      </c>
      <c r="I39" s="141"/>
      <c r="J39" s="587"/>
      <c r="K39" s="588" t="s">
        <v>822</v>
      </c>
      <c r="L39" s="589">
        <v>0</v>
      </c>
      <c r="M39" s="590">
        <v>1</v>
      </c>
      <c r="N39" s="590">
        <v>0</v>
      </c>
      <c r="O39" s="590">
        <v>0</v>
      </c>
      <c r="P39" s="591">
        <v>0</v>
      </c>
      <c r="Q39" s="592">
        <v>1</v>
      </c>
    </row>
    <row r="40" spans="2:17" s="9" customFormat="1" ht="15.5" x14ac:dyDescent="0.35">
      <c r="B40" s="141"/>
      <c r="C40" s="141"/>
      <c r="D40" s="141"/>
      <c r="E40" s="141"/>
      <c r="F40" s="141"/>
      <c r="G40" s="141"/>
      <c r="H40" s="141"/>
      <c r="I40" s="141"/>
      <c r="J40" s="593" t="s">
        <v>823</v>
      </c>
      <c r="K40" s="577" t="s">
        <v>794</v>
      </c>
      <c r="L40" s="578">
        <v>1</v>
      </c>
      <c r="M40" s="579">
        <v>0</v>
      </c>
      <c r="N40" s="579">
        <v>0</v>
      </c>
      <c r="O40" s="579">
        <v>0</v>
      </c>
      <c r="P40" s="580">
        <v>0</v>
      </c>
      <c r="Q40" s="581">
        <v>1</v>
      </c>
    </row>
    <row r="41" spans="2:17" s="9" customFormat="1" ht="15.5" x14ac:dyDescent="0.35">
      <c r="B41" s="141"/>
      <c r="C41" s="141"/>
      <c r="D41" s="141"/>
      <c r="E41" s="141"/>
      <c r="F41" s="141"/>
      <c r="G41" s="141"/>
      <c r="H41" s="141"/>
      <c r="I41" s="141"/>
      <c r="J41" s="582"/>
      <c r="K41" s="583" t="s">
        <v>796</v>
      </c>
      <c r="L41" s="584">
        <v>1</v>
      </c>
      <c r="M41" s="529">
        <v>1</v>
      </c>
      <c r="N41" s="529">
        <v>0</v>
      </c>
      <c r="O41" s="529">
        <v>0</v>
      </c>
      <c r="P41" s="585">
        <v>0</v>
      </c>
      <c r="Q41" s="574">
        <v>2</v>
      </c>
    </row>
    <row r="42" spans="2:17" s="9" customFormat="1" ht="15.5" x14ac:dyDescent="0.35">
      <c r="B42" s="141"/>
      <c r="C42" s="141"/>
      <c r="D42" s="141"/>
      <c r="E42" s="141"/>
      <c r="F42" s="141"/>
      <c r="G42" s="141"/>
      <c r="H42" s="141"/>
      <c r="I42" s="141"/>
      <c r="J42" s="582"/>
      <c r="K42" s="583" t="s">
        <v>793</v>
      </c>
      <c r="L42" s="584">
        <v>1</v>
      </c>
      <c r="M42" s="529">
        <v>0</v>
      </c>
      <c r="N42" s="529">
        <v>0</v>
      </c>
      <c r="O42" s="529">
        <v>0</v>
      </c>
      <c r="P42" s="585">
        <v>0</v>
      </c>
      <c r="Q42" s="574">
        <v>1</v>
      </c>
    </row>
    <row r="43" spans="2:17" s="9" customFormat="1" ht="15.5" x14ac:dyDescent="0.35">
      <c r="B43" s="141"/>
      <c r="C43" s="141"/>
      <c r="D43" s="141"/>
      <c r="E43" s="141"/>
      <c r="F43" s="141"/>
      <c r="G43" s="141"/>
      <c r="H43" s="141"/>
      <c r="I43" s="141"/>
      <c r="J43" s="582"/>
      <c r="K43" s="583" t="s">
        <v>813</v>
      </c>
      <c r="L43" s="584">
        <v>0</v>
      </c>
      <c r="M43" s="529">
        <v>1</v>
      </c>
      <c r="N43" s="529">
        <v>0</v>
      </c>
      <c r="O43" s="529">
        <v>0</v>
      </c>
      <c r="P43" s="585">
        <v>0</v>
      </c>
      <c r="Q43" s="574">
        <v>1</v>
      </c>
    </row>
    <row r="44" spans="2:17" s="9" customFormat="1" ht="15.5" x14ac:dyDescent="0.35">
      <c r="B44" s="141"/>
      <c r="C44" s="141"/>
      <c r="D44" s="141"/>
      <c r="E44" s="141"/>
      <c r="F44" s="141"/>
      <c r="G44" s="141"/>
      <c r="H44" s="141"/>
      <c r="I44" s="141"/>
      <c r="J44" s="587"/>
      <c r="K44" s="588" t="s">
        <v>818</v>
      </c>
      <c r="L44" s="589">
        <v>1</v>
      </c>
      <c r="M44" s="590">
        <v>0</v>
      </c>
      <c r="N44" s="590">
        <v>0</v>
      </c>
      <c r="O44" s="590">
        <v>0</v>
      </c>
      <c r="P44" s="591">
        <v>0</v>
      </c>
      <c r="Q44" s="592">
        <v>1</v>
      </c>
    </row>
    <row r="45" spans="2:17" s="9" customFormat="1" ht="15.5" x14ac:dyDescent="0.35">
      <c r="B45" s="141"/>
      <c r="C45" s="141"/>
      <c r="D45" s="141"/>
      <c r="E45" s="141"/>
      <c r="F45" s="141"/>
      <c r="G45" s="141"/>
      <c r="H45" s="141"/>
      <c r="I45" s="141"/>
      <c r="J45" s="593" t="s">
        <v>824</v>
      </c>
      <c r="K45" s="577" t="s">
        <v>796</v>
      </c>
      <c r="L45" s="578">
        <v>1</v>
      </c>
      <c r="M45" s="579">
        <v>0</v>
      </c>
      <c r="N45" s="579">
        <v>0</v>
      </c>
      <c r="O45" s="579">
        <v>0</v>
      </c>
      <c r="P45" s="580">
        <v>0</v>
      </c>
      <c r="Q45" s="581">
        <v>1</v>
      </c>
    </row>
    <row r="46" spans="2:17" s="9" customFormat="1" ht="15.5" x14ac:dyDescent="0.35">
      <c r="B46" s="141"/>
      <c r="C46" s="141"/>
      <c r="D46" s="141"/>
      <c r="E46" s="141"/>
      <c r="F46" s="141"/>
      <c r="G46" s="141"/>
      <c r="H46" s="141"/>
      <c r="I46" s="141"/>
      <c r="J46" s="582"/>
      <c r="K46" s="583" t="s">
        <v>806</v>
      </c>
      <c r="L46" s="584">
        <v>1</v>
      </c>
      <c r="M46" s="529">
        <v>0</v>
      </c>
      <c r="N46" s="529">
        <v>0</v>
      </c>
      <c r="O46" s="529">
        <v>0</v>
      </c>
      <c r="P46" s="585">
        <v>0</v>
      </c>
      <c r="Q46" s="574">
        <v>1</v>
      </c>
    </row>
    <row r="47" spans="2:17" s="9" customFormat="1" ht="15.5" x14ac:dyDescent="0.35">
      <c r="B47" s="141"/>
      <c r="C47" s="141"/>
      <c r="D47" s="141"/>
      <c r="E47" s="141"/>
      <c r="F47" s="141"/>
      <c r="G47" s="141"/>
      <c r="H47" s="141"/>
      <c r="I47" s="141"/>
      <c r="J47" s="582"/>
      <c r="K47" s="583" t="s">
        <v>793</v>
      </c>
      <c r="L47" s="584">
        <v>0</v>
      </c>
      <c r="M47" s="529">
        <v>2</v>
      </c>
      <c r="N47" s="529">
        <v>0</v>
      </c>
      <c r="O47" s="529">
        <v>0</v>
      </c>
      <c r="P47" s="585">
        <v>0</v>
      </c>
      <c r="Q47" s="574">
        <v>2</v>
      </c>
    </row>
    <row r="48" spans="2:17" s="9" customFormat="1" ht="15.5" x14ac:dyDescent="0.35">
      <c r="B48" s="141"/>
      <c r="C48" s="141"/>
      <c r="D48" s="141"/>
      <c r="E48" s="141"/>
      <c r="F48" s="141"/>
      <c r="G48" s="141"/>
      <c r="H48" s="141"/>
      <c r="I48" s="141"/>
      <c r="J48" s="587"/>
      <c r="K48" s="588" t="s">
        <v>818</v>
      </c>
      <c r="L48" s="589">
        <v>2</v>
      </c>
      <c r="M48" s="590">
        <v>2</v>
      </c>
      <c r="N48" s="590">
        <v>0</v>
      </c>
      <c r="O48" s="590">
        <v>0</v>
      </c>
      <c r="P48" s="591">
        <v>0</v>
      </c>
      <c r="Q48" s="592">
        <v>4</v>
      </c>
    </row>
    <row r="49" spans="2:17" s="9" customFormat="1" ht="15.5" x14ac:dyDescent="0.35">
      <c r="B49" s="141"/>
      <c r="C49" s="141"/>
      <c r="D49" s="141"/>
      <c r="E49" s="141"/>
      <c r="F49" s="141"/>
      <c r="G49" s="141"/>
      <c r="H49" s="141"/>
      <c r="I49" s="141"/>
      <c r="J49" s="593" t="s">
        <v>825</v>
      </c>
      <c r="K49" s="577" t="s">
        <v>796</v>
      </c>
      <c r="L49" s="578">
        <v>1</v>
      </c>
      <c r="M49" s="579">
        <v>0</v>
      </c>
      <c r="N49" s="579">
        <v>0</v>
      </c>
      <c r="O49" s="579">
        <v>0</v>
      </c>
      <c r="P49" s="580">
        <v>0</v>
      </c>
      <c r="Q49" s="581">
        <v>1</v>
      </c>
    </row>
    <row r="50" spans="2:17" s="9" customFormat="1" ht="15.5" x14ac:dyDescent="0.35">
      <c r="B50" s="141"/>
      <c r="C50" s="141"/>
      <c r="D50" s="141"/>
      <c r="E50" s="141"/>
      <c r="F50" s="141"/>
      <c r="G50" s="141"/>
      <c r="H50" s="141"/>
      <c r="I50" s="141"/>
      <c r="J50" s="582"/>
      <c r="K50" s="583" t="s">
        <v>804</v>
      </c>
      <c r="L50" s="584">
        <v>0</v>
      </c>
      <c r="M50" s="529">
        <v>0</v>
      </c>
      <c r="N50" s="529">
        <v>1</v>
      </c>
      <c r="O50" s="529">
        <v>0</v>
      </c>
      <c r="P50" s="585">
        <v>0</v>
      </c>
      <c r="Q50" s="574">
        <v>1</v>
      </c>
    </row>
    <row r="51" spans="2:17" s="9" customFormat="1" ht="15.5" x14ac:dyDescent="0.35">
      <c r="B51" s="141"/>
      <c r="C51" s="141"/>
      <c r="D51" s="141"/>
      <c r="E51" s="141"/>
      <c r="F51" s="141"/>
      <c r="G51" s="141"/>
      <c r="H51" s="141"/>
      <c r="I51" s="141"/>
      <c r="J51" s="582"/>
      <c r="K51" s="583" t="s">
        <v>806</v>
      </c>
      <c r="L51" s="584">
        <v>0</v>
      </c>
      <c r="M51" s="529">
        <v>1</v>
      </c>
      <c r="N51" s="529">
        <v>1</v>
      </c>
      <c r="O51" s="529">
        <v>0</v>
      </c>
      <c r="P51" s="585">
        <v>0</v>
      </c>
      <c r="Q51" s="574">
        <v>2</v>
      </c>
    </row>
    <row r="52" spans="2:17" s="9" customFormat="1" ht="15.5" x14ac:dyDescent="0.35">
      <c r="B52" s="141"/>
      <c r="C52" s="141"/>
      <c r="D52" s="141"/>
      <c r="E52" s="141"/>
      <c r="F52" s="141"/>
      <c r="G52" s="141"/>
      <c r="H52" s="141"/>
      <c r="I52" s="141"/>
      <c r="J52" s="582"/>
      <c r="K52" s="583" t="s">
        <v>807</v>
      </c>
      <c r="L52" s="584">
        <v>0</v>
      </c>
      <c r="M52" s="529">
        <v>0</v>
      </c>
      <c r="N52" s="529">
        <v>0</v>
      </c>
      <c r="O52" s="529">
        <v>0</v>
      </c>
      <c r="P52" s="585">
        <v>1</v>
      </c>
      <c r="Q52" s="574">
        <v>1</v>
      </c>
    </row>
    <row r="53" spans="2:17" s="9" customFormat="1" ht="15.5" x14ac:dyDescent="0.35">
      <c r="B53" s="141"/>
      <c r="C53" s="141"/>
      <c r="D53" s="141"/>
      <c r="E53" s="141"/>
      <c r="F53" s="141"/>
      <c r="G53" s="141"/>
      <c r="H53" s="141"/>
      <c r="I53" s="141"/>
      <c r="J53" s="582"/>
      <c r="K53" s="583" t="s">
        <v>814</v>
      </c>
      <c r="L53" s="584">
        <v>0</v>
      </c>
      <c r="M53" s="529">
        <v>1</v>
      </c>
      <c r="N53" s="529">
        <v>0</v>
      </c>
      <c r="O53" s="529">
        <v>0</v>
      </c>
      <c r="P53" s="585">
        <v>0</v>
      </c>
      <c r="Q53" s="574">
        <v>1</v>
      </c>
    </row>
    <row r="54" spans="2:17" s="9" customFormat="1" ht="15.5" x14ac:dyDescent="0.35">
      <c r="B54" s="141"/>
      <c r="C54" s="141"/>
      <c r="D54" s="141"/>
      <c r="E54" s="141"/>
      <c r="F54" s="141"/>
      <c r="G54" s="141"/>
      <c r="H54" s="141"/>
      <c r="I54" s="141"/>
      <c r="J54" s="582"/>
      <c r="K54" s="583" t="s">
        <v>793</v>
      </c>
      <c r="L54" s="584">
        <v>11</v>
      </c>
      <c r="M54" s="529">
        <v>13</v>
      </c>
      <c r="N54" s="529">
        <v>19</v>
      </c>
      <c r="O54" s="529">
        <v>22</v>
      </c>
      <c r="P54" s="585">
        <v>8</v>
      </c>
      <c r="Q54" s="574">
        <v>73</v>
      </c>
    </row>
    <row r="55" spans="2:17" s="9" customFormat="1" ht="15.5" x14ac:dyDescent="0.35">
      <c r="B55" s="141"/>
      <c r="C55" s="141"/>
      <c r="D55" s="141"/>
      <c r="E55" s="141"/>
      <c r="F55" s="141"/>
      <c r="G55" s="141"/>
      <c r="H55" s="141"/>
      <c r="I55" s="141"/>
      <c r="J55" s="582"/>
      <c r="K55" s="583" t="s">
        <v>816</v>
      </c>
      <c r="L55" s="584">
        <v>0</v>
      </c>
      <c r="M55" s="529">
        <v>1</v>
      </c>
      <c r="N55" s="529">
        <v>1</v>
      </c>
      <c r="O55" s="529">
        <v>3</v>
      </c>
      <c r="P55" s="585">
        <v>1</v>
      </c>
      <c r="Q55" s="574">
        <v>6</v>
      </c>
    </row>
    <row r="56" spans="2:17" s="9" customFormat="1" ht="15.5" x14ac:dyDescent="0.35">
      <c r="B56" s="141"/>
      <c r="C56" s="141"/>
      <c r="D56" s="141"/>
      <c r="E56" s="141"/>
      <c r="F56" s="141"/>
      <c r="G56" s="141"/>
      <c r="H56" s="141"/>
      <c r="I56" s="141"/>
      <c r="J56" s="582"/>
      <c r="K56" s="583" t="s">
        <v>813</v>
      </c>
      <c r="L56" s="584">
        <v>8</v>
      </c>
      <c r="M56" s="529">
        <v>13</v>
      </c>
      <c r="N56" s="529">
        <v>11</v>
      </c>
      <c r="O56" s="529">
        <v>24</v>
      </c>
      <c r="P56" s="585">
        <v>18</v>
      </c>
      <c r="Q56" s="574">
        <v>74</v>
      </c>
    </row>
    <row r="57" spans="2:17" s="9" customFormat="1" ht="15.5" x14ac:dyDescent="0.35">
      <c r="B57" s="141"/>
      <c r="C57" s="141"/>
      <c r="D57" s="141"/>
      <c r="E57" s="141"/>
      <c r="F57" s="141"/>
      <c r="G57" s="141"/>
      <c r="H57" s="141"/>
      <c r="I57" s="141"/>
      <c r="J57" s="587"/>
      <c r="K57" s="588" t="s">
        <v>818</v>
      </c>
      <c r="L57" s="589">
        <v>1</v>
      </c>
      <c r="M57" s="590">
        <v>4</v>
      </c>
      <c r="N57" s="590">
        <v>2</v>
      </c>
      <c r="O57" s="590">
        <v>0</v>
      </c>
      <c r="P57" s="591">
        <v>2</v>
      </c>
      <c r="Q57" s="592">
        <v>9</v>
      </c>
    </row>
    <row r="58" spans="2:17" s="9" customFormat="1" ht="15.5" x14ac:dyDescent="0.35">
      <c r="B58" s="141"/>
      <c r="C58" s="141"/>
      <c r="D58" s="141"/>
      <c r="E58" s="141"/>
      <c r="F58" s="141"/>
      <c r="G58" s="141"/>
      <c r="H58" s="141"/>
      <c r="I58" s="141"/>
      <c r="J58" s="593" t="s">
        <v>826</v>
      </c>
      <c r="K58" s="577" t="s">
        <v>806</v>
      </c>
      <c r="L58" s="578">
        <v>0</v>
      </c>
      <c r="M58" s="579">
        <v>0</v>
      </c>
      <c r="N58" s="579">
        <v>1</v>
      </c>
      <c r="O58" s="579">
        <v>0</v>
      </c>
      <c r="P58" s="580">
        <v>0</v>
      </c>
      <c r="Q58" s="581">
        <v>1</v>
      </c>
    </row>
    <row r="59" spans="2:17" s="9" customFormat="1" ht="15.5" x14ac:dyDescent="0.35">
      <c r="B59" s="141"/>
      <c r="C59" s="141"/>
      <c r="D59" s="141"/>
      <c r="E59" s="141"/>
      <c r="F59" s="141"/>
      <c r="G59" s="141"/>
      <c r="H59" s="141"/>
      <c r="I59" s="141"/>
      <c r="J59" s="582"/>
      <c r="K59" s="583" t="s">
        <v>811</v>
      </c>
      <c r="L59" s="584">
        <v>0</v>
      </c>
      <c r="M59" s="529">
        <v>0</v>
      </c>
      <c r="N59" s="529">
        <v>1</v>
      </c>
      <c r="O59" s="529">
        <v>0</v>
      </c>
      <c r="P59" s="585">
        <v>0</v>
      </c>
      <c r="Q59" s="574">
        <v>1</v>
      </c>
    </row>
    <row r="60" spans="2:17" s="9" customFormat="1" ht="15.5" x14ac:dyDescent="0.35">
      <c r="B60" s="141"/>
      <c r="C60" s="141"/>
      <c r="D60" s="141"/>
      <c r="E60" s="141"/>
      <c r="F60" s="141"/>
      <c r="G60" s="141"/>
      <c r="H60" s="141"/>
      <c r="I60" s="141"/>
      <c r="J60" s="582"/>
      <c r="K60" s="583" t="s">
        <v>793</v>
      </c>
      <c r="L60" s="584">
        <v>0</v>
      </c>
      <c r="M60" s="529">
        <v>0</v>
      </c>
      <c r="N60" s="529">
        <v>0</v>
      </c>
      <c r="O60" s="529">
        <v>1</v>
      </c>
      <c r="P60" s="585">
        <v>0</v>
      </c>
      <c r="Q60" s="574">
        <v>1</v>
      </c>
    </row>
    <row r="61" spans="2:17" s="9" customFormat="1" ht="15.5" x14ac:dyDescent="0.35">
      <c r="B61" s="141"/>
      <c r="C61" s="141"/>
      <c r="D61" s="141"/>
      <c r="E61" s="141"/>
      <c r="F61" s="141"/>
      <c r="G61" s="141"/>
      <c r="H61" s="141"/>
      <c r="I61" s="141"/>
      <c r="J61" s="582"/>
      <c r="K61" s="583" t="s">
        <v>813</v>
      </c>
      <c r="L61" s="584">
        <v>0</v>
      </c>
      <c r="M61" s="529">
        <v>0</v>
      </c>
      <c r="N61" s="529">
        <v>1</v>
      </c>
      <c r="O61" s="529">
        <v>1</v>
      </c>
      <c r="P61" s="585">
        <v>1</v>
      </c>
      <c r="Q61" s="574">
        <v>3</v>
      </c>
    </row>
    <row r="62" spans="2:17" s="9" customFormat="1" ht="15.5" x14ac:dyDescent="0.35">
      <c r="B62" s="141"/>
      <c r="C62" s="141"/>
      <c r="D62" s="141"/>
      <c r="E62" s="141"/>
      <c r="F62" s="141"/>
      <c r="G62" s="141"/>
      <c r="H62" s="141"/>
      <c r="I62" s="141"/>
      <c r="J62" s="587"/>
      <c r="K62" s="588" t="s">
        <v>818</v>
      </c>
      <c r="L62" s="589">
        <v>2</v>
      </c>
      <c r="M62" s="590">
        <v>2</v>
      </c>
      <c r="N62" s="590">
        <v>2</v>
      </c>
      <c r="O62" s="590">
        <v>1</v>
      </c>
      <c r="P62" s="591">
        <v>2</v>
      </c>
      <c r="Q62" s="592">
        <v>9</v>
      </c>
    </row>
    <row r="63" spans="2:17" s="9" customFormat="1" ht="15.5" x14ac:dyDescent="0.35">
      <c r="B63" s="141"/>
      <c r="C63" s="141"/>
      <c r="D63" s="141"/>
      <c r="E63" s="141"/>
      <c r="F63" s="141"/>
      <c r="G63" s="141"/>
      <c r="H63" s="141"/>
      <c r="I63" s="141"/>
      <c r="J63" s="593" t="s">
        <v>827</v>
      </c>
      <c r="K63" s="577" t="s">
        <v>800</v>
      </c>
      <c r="L63" s="578">
        <v>0</v>
      </c>
      <c r="M63" s="579">
        <v>0</v>
      </c>
      <c r="N63" s="579">
        <v>0</v>
      </c>
      <c r="O63" s="579">
        <v>1</v>
      </c>
      <c r="P63" s="580">
        <v>0</v>
      </c>
      <c r="Q63" s="581">
        <v>1</v>
      </c>
    </row>
    <row r="64" spans="2:17" s="9" customFormat="1" ht="15.5" x14ac:dyDescent="0.35">
      <c r="B64" s="141"/>
      <c r="C64" s="141"/>
      <c r="D64" s="141"/>
      <c r="E64" s="141"/>
      <c r="F64" s="141"/>
      <c r="G64" s="141"/>
      <c r="H64" s="141"/>
      <c r="I64" s="141"/>
      <c r="J64" s="582"/>
      <c r="K64" s="583" t="s">
        <v>804</v>
      </c>
      <c r="L64" s="584">
        <v>0</v>
      </c>
      <c r="M64" s="529">
        <v>0</v>
      </c>
      <c r="N64" s="529">
        <v>1</v>
      </c>
      <c r="O64" s="529">
        <v>1</v>
      </c>
      <c r="P64" s="585">
        <v>0</v>
      </c>
      <c r="Q64" s="574">
        <v>2</v>
      </c>
    </row>
    <row r="65" spans="2:17" s="9" customFormat="1" ht="15.5" x14ac:dyDescent="0.35">
      <c r="B65" s="141"/>
      <c r="C65" s="141"/>
      <c r="D65" s="141"/>
      <c r="E65" s="141"/>
      <c r="F65" s="141"/>
      <c r="G65" s="141"/>
      <c r="H65" s="141"/>
      <c r="I65" s="141"/>
      <c r="J65" s="582"/>
      <c r="K65" s="583" t="s">
        <v>806</v>
      </c>
      <c r="L65" s="584">
        <v>1</v>
      </c>
      <c r="M65" s="529">
        <v>11</v>
      </c>
      <c r="N65" s="529">
        <v>11</v>
      </c>
      <c r="O65" s="529">
        <v>4</v>
      </c>
      <c r="P65" s="585">
        <v>1</v>
      </c>
      <c r="Q65" s="574">
        <v>28</v>
      </c>
    </row>
    <row r="66" spans="2:17" s="9" customFormat="1" ht="15.5" x14ac:dyDescent="0.35">
      <c r="B66" s="141"/>
      <c r="C66" s="141"/>
      <c r="D66" s="141"/>
      <c r="E66" s="141"/>
      <c r="F66" s="141"/>
      <c r="G66" s="141"/>
      <c r="H66" s="141"/>
      <c r="I66" s="141"/>
      <c r="J66" s="582"/>
      <c r="K66" s="583" t="s">
        <v>809</v>
      </c>
      <c r="L66" s="584">
        <v>0</v>
      </c>
      <c r="M66" s="529">
        <v>0</v>
      </c>
      <c r="N66" s="529">
        <v>0</v>
      </c>
      <c r="O66" s="529">
        <v>1</v>
      </c>
      <c r="P66" s="585">
        <v>0</v>
      </c>
      <c r="Q66" s="574">
        <v>1</v>
      </c>
    </row>
    <row r="67" spans="2:17" s="9" customFormat="1" ht="15.5" x14ac:dyDescent="0.35">
      <c r="B67" s="141"/>
      <c r="C67" s="141"/>
      <c r="D67" s="141"/>
      <c r="E67" s="141"/>
      <c r="F67" s="141"/>
      <c r="G67" s="141"/>
      <c r="H67" s="141"/>
      <c r="I67" s="141"/>
      <c r="J67" s="582"/>
      <c r="K67" s="583" t="s">
        <v>811</v>
      </c>
      <c r="L67" s="584">
        <v>0</v>
      </c>
      <c r="M67" s="529">
        <v>0</v>
      </c>
      <c r="N67" s="529">
        <v>1</v>
      </c>
      <c r="O67" s="529">
        <v>0</v>
      </c>
      <c r="P67" s="585">
        <v>0</v>
      </c>
      <c r="Q67" s="574">
        <v>1</v>
      </c>
    </row>
    <row r="68" spans="2:17" s="9" customFormat="1" ht="15.5" x14ac:dyDescent="0.35">
      <c r="B68" s="141"/>
      <c r="C68" s="141"/>
      <c r="D68" s="141"/>
      <c r="E68" s="141"/>
      <c r="F68" s="141"/>
      <c r="G68" s="141"/>
      <c r="H68" s="141"/>
      <c r="I68" s="141"/>
      <c r="J68" s="582"/>
      <c r="K68" s="583" t="s">
        <v>793</v>
      </c>
      <c r="L68" s="584">
        <v>5</v>
      </c>
      <c r="M68" s="529">
        <v>10</v>
      </c>
      <c r="N68" s="529">
        <v>4</v>
      </c>
      <c r="O68" s="529">
        <v>4</v>
      </c>
      <c r="P68" s="585">
        <v>7</v>
      </c>
      <c r="Q68" s="574">
        <v>30</v>
      </c>
    </row>
    <row r="69" spans="2:17" s="9" customFormat="1" ht="15.5" x14ac:dyDescent="0.35">
      <c r="B69" s="141"/>
      <c r="C69" s="141"/>
      <c r="D69" s="141"/>
      <c r="E69" s="141"/>
      <c r="F69" s="141"/>
      <c r="G69" s="141"/>
      <c r="H69" s="141"/>
      <c r="I69" s="141"/>
      <c r="J69" s="582"/>
      <c r="K69" s="583" t="s">
        <v>816</v>
      </c>
      <c r="L69" s="584">
        <v>1</v>
      </c>
      <c r="M69" s="529">
        <v>3</v>
      </c>
      <c r="N69" s="529">
        <v>3</v>
      </c>
      <c r="O69" s="529">
        <v>3</v>
      </c>
      <c r="P69" s="585">
        <v>0</v>
      </c>
      <c r="Q69" s="574">
        <v>10</v>
      </c>
    </row>
    <row r="70" spans="2:17" s="9" customFormat="1" ht="15.5" x14ac:dyDescent="0.35">
      <c r="B70" s="141"/>
      <c r="C70" s="141"/>
      <c r="D70" s="141"/>
      <c r="E70" s="141"/>
      <c r="F70" s="141"/>
      <c r="G70" s="141"/>
      <c r="H70" s="141"/>
      <c r="I70" s="141"/>
      <c r="J70" s="582"/>
      <c r="K70" s="583" t="s">
        <v>813</v>
      </c>
      <c r="L70" s="584">
        <v>7</v>
      </c>
      <c r="M70" s="529">
        <v>11</v>
      </c>
      <c r="N70" s="529">
        <v>16</v>
      </c>
      <c r="O70" s="529">
        <v>26</v>
      </c>
      <c r="P70" s="585">
        <v>8</v>
      </c>
      <c r="Q70" s="574">
        <v>68</v>
      </c>
    </row>
    <row r="71" spans="2:17" s="9" customFormat="1" ht="15.5" x14ac:dyDescent="0.35">
      <c r="B71" s="141"/>
      <c r="C71" s="141"/>
      <c r="D71" s="141"/>
      <c r="E71" s="141"/>
      <c r="F71" s="141"/>
      <c r="G71" s="141"/>
      <c r="H71" s="141"/>
      <c r="I71" s="141"/>
      <c r="J71" s="587"/>
      <c r="K71" s="588" t="s">
        <v>818</v>
      </c>
      <c r="L71" s="589">
        <v>3</v>
      </c>
      <c r="M71" s="590">
        <v>1</v>
      </c>
      <c r="N71" s="590">
        <v>2</v>
      </c>
      <c r="O71" s="590">
        <v>4</v>
      </c>
      <c r="P71" s="591">
        <v>1</v>
      </c>
      <c r="Q71" s="592">
        <v>11</v>
      </c>
    </row>
    <row r="72" spans="2:17" s="9" customFormat="1" ht="15.5" x14ac:dyDescent="0.35">
      <c r="B72" s="141"/>
      <c r="C72" s="141"/>
      <c r="D72" s="141"/>
      <c r="E72" s="141"/>
      <c r="F72" s="141"/>
      <c r="G72" s="141"/>
      <c r="H72" s="141"/>
      <c r="I72" s="141"/>
      <c r="J72" s="593" t="s">
        <v>828</v>
      </c>
      <c r="K72" s="577" t="s">
        <v>806</v>
      </c>
      <c r="L72" s="578">
        <v>0</v>
      </c>
      <c r="M72" s="579">
        <v>0</v>
      </c>
      <c r="N72" s="579">
        <v>1</v>
      </c>
      <c r="O72" s="579">
        <v>0</v>
      </c>
      <c r="P72" s="580">
        <v>0</v>
      </c>
      <c r="Q72" s="581">
        <v>1</v>
      </c>
    </row>
    <row r="73" spans="2:17" s="9" customFormat="1" ht="15.5" x14ac:dyDescent="0.35">
      <c r="B73" s="141"/>
      <c r="C73" s="141"/>
      <c r="D73" s="141"/>
      <c r="E73" s="141"/>
      <c r="F73" s="141"/>
      <c r="G73" s="141"/>
      <c r="H73" s="141"/>
      <c r="I73" s="141"/>
      <c r="J73" s="582"/>
      <c r="K73" s="583" t="s">
        <v>793</v>
      </c>
      <c r="L73" s="584">
        <v>3</v>
      </c>
      <c r="M73" s="529">
        <v>0</v>
      </c>
      <c r="N73" s="529">
        <v>0</v>
      </c>
      <c r="O73" s="529">
        <v>0</v>
      </c>
      <c r="P73" s="585">
        <v>0</v>
      </c>
      <c r="Q73" s="574">
        <v>3</v>
      </c>
    </row>
    <row r="74" spans="2:17" s="9" customFormat="1" ht="15.5" x14ac:dyDescent="0.35">
      <c r="B74" s="141"/>
      <c r="C74" s="141"/>
      <c r="D74" s="141"/>
      <c r="E74" s="141"/>
      <c r="F74" s="141"/>
      <c r="G74" s="141"/>
      <c r="H74" s="141"/>
      <c r="I74" s="141"/>
      <c r="J74" s="582"/>
      <c r="K74" s="583" t="s">
        <v>816</v>
      </c>
      <c r="L74" s="584">
        <v>1</v>
      </c>
      <c r="M74" s="529">
        <v>0</v>
      </c>
      <c r="N74" s="529">
        <v>0</v>
      </c>
      <c r="O74" s="529">
        <v>0</v>
      </c>
      <c r="P74" s="585">
        <v>0</v>
      </c>
      <c r="Q74" s="574">
        <v>1</v>
      </c>
    </row>
    <row r="75" spans="2:17" s="9" customFormat="1" ht="15.5" x14ac:dyDescent="0.35">
      <c r="B75" s="141"/>
      <c r="C75" s="141"/>
      <c r="D75" s="141"/>
      <c r="E75" s="141"/>
      <c r="F75" s="141"/>
      <c r="G75" s="141"/>
      <c r="H75" s="141"/>
      <c r="I75" s="141"/>
      <c r="J75" s="582"/>
      <c r="K75" s="583" t="s">
        <v>813</v>
      </c>
      <c r="L75" s="584">
        <v>3</v>
      </c>
      <c r="M75" s="529">
        <v>4</v>
      </c>
      <c r="N75" s="529">
        <v>0</v>
      </c>
      <c r="O75" s="529">
        <v>0</v>
      </c>
      <c r="P75" s="585">
        <v>0</v>
      </c>
      <c r="Q75" s="574">
        <v>7</v>
      </c>
    </row>
    <row r="76" spans="2:17" s="9" customFormat="1" ht="15.5" x14ac:dyDescent="0.35">
      <c r="B76" s="141"/>
      <c r="C76" s="141"/>
      <c r="D76" s="141"/>
      <c r="E76" s="141"/>
      <c r="F76" s="141"/>
      <c r="G76" s="141"/>
      <c r="H76" s="141"/>
      <c r="I76" s="141"/>
      <c r="J76" s="587"/>
      <c r="K76" s="588" t="s">
        <v>818</v>
      </c>
      <c r="L76" s="589">
        <v>2</v>
      </c>
      <c r="M76" s="590">
        <v>1</v>
      </c>
      <c r="N76" s="590">
        <v>0</v>
      </c>
      <c r="O76" s="590">
        <v>0</v>
      </c>
      <c r="P76" s="591">
        <v>0</v>
      </c>
      <c r="Q76" s="592">
        <v>3</v>
      </c>
    </row>
    <row r="77" spans="2:17" s="9" customFormat="1" ht="15.5" x14ac:dyDescent="0.35">
      <c r="B77" s="141"/>
      <c r="C77" s="141"/>
      <c r="D77" s="141"/>
      <c r="E77" s="141"/>
      <c r="F77" s="141"/>
      <c r="G77" s="141"/>
      <c r="H77" s="141"/>
      <c r="I77" s="141"/>
      <c r="J77" s="600" t="s">
        <v>829</v>
      </c>
      <c r="K77" s="577" t="s">
        <v>816</v>
      </c>
      <c r="L77" s="578">
        <v>0</v>
      </c>
      <c r="M77" s="579">
        <v>1</v>
      </c>
      <c r="N77" s="579">
        <v>0</v>
      </c>
      <c r="O77" s="579">
        <v>0</v>
      </c>
      <c r="P77" s="580">
        <v>0</v>
      </c>
      <c r="Q77" s="581">
        <v>1</v>
      </c>
    </row>
    <row r="78" spans="2:17" s="9" customFormat="1" ht="15.5" x14ac:dyDescent="0.35">
      <c r="B78" s="141"/>
      <c r="C78" s="141"/>
      <c r="D78" s="141"/>
      <c r="E78" s="141"/>
      <c r="F78" s="141"/>
      <c r="G78" s="141"/>
      <c r="H78" s="141"/>
      <c r="I78" s="141"/>
      <c r="J78" s="601"/>
      <c r="K78" s="588" t="s">
        <v>813</v>
      </c>
      <c r="L78" s="589">
        <v>0</v>
      </c>
      <c r="M78" s="590">
        <v>1</v>
      </c>
      <c r="N78" s="590">
        <v>0</v>
      </c>
      <c r="O78" s="590">
        <v>0</v>
      </c>
      <c r="P78" s="591">
        <v>0</v>
      </c>
      <c r="Q78" s="592">
        <v>1</v>
      </c>
    </row>
    <row r="79" spans="2:17" s="9" customFormat="1" ht="15.5" x14ac:dyDescent="0.35">
      <c r="B79" s="141"/>
      <c r="C79" s="141"/>
      <c r="D79" s="141"/>
      <c r="E79" s="141"/>
      <c r="F79" s="141"/>
      <c r="G79" s="141"/>
      <c r="H79" s="141"/>
      <c r="I79" s="141"/>
      <c r="J79" s="593" t="s">
        <v>830</v>
      </c>
      <c r="K79" s="583" t="s">
        <v>813</v>
      </c>
      <c r="L79" s="584">
        <v>0</v>
      </c>
      <c r="M79" s="529">
        <v>1</v>
      </c>
      <c r="N79" s="529">
        <v>0</v>
      </c>
      <c r="O79" s="529">
        <v>1</v>
      </c>
      <c r="P79" s="585">
        <v>0</v>
      </c>
      <c r="Q79" s="574">
        <v>2</v>
      </c>
    </row>
    <row r="80" spans="2:17" s="9" customFormat="1" ht="15.5" x14ac:dyDescent="0.35">
      <c r="B80" s="141"/>
      <c r="C80" s="141"/>
      <c r="D80" s="141"/>
      <c r="E80" s="141"/>
      <c r="F80" s="141"/>
      <c r="G80" s="141"/>
      <c r="H80" s="141"/>
      <c r="I80" s="141"/>
      <c r="J80" s="587"/>
      <c r="K80" s="588" t="s">
        <v>818</v>
      </c>
      <c r="L80" s="589">
        <v>0</v>
      </c>
      <c r="M80" s="590">
        <v>0</v>
      </c>
      <c r="N80" s="590">
        <v>0</v>
      </c>
      <c r="O80" s="590">
        <v>0</v>
      </c>
      <c r="P80" s="591">
        <v>1</v>
      </c>
      <c r="Q80" s="592">
        <v>1</v>
      </c>
    </row>
    <row r="81" spans="2:17" s="9" customFormat="1" ht="15.5" x14ac:dyDescent="0.35">
      <c r="B81" s="141"/>
      <c r="C81" s="141"/>
      <c r="D81" s="141"/>
      <c r="E81" s="141"/>
      <c r="F81" s="141"/>
      <c r="G81" s="141"/>
      <c r="H81" s="141"/>
      <c r="I81" s="141"/>
      <c r="J81" s="594" t="s">
        <v>831</v>
      </c>
      <c r="K81" s="595" t="s">
        <v>793</v>
      </c>
      <c r="L81" s="596">
        <v>0</v>
      </c>
      <c r="M81" s="597">
        <v>0</v>
      </c>
      <c r="N81" s="597">
        <v>1</v>
      </c>
      <c r="O81" s="597">
        <v>0</v>
      </c>
      <c r="P81" s="598">
        <v>0</v>
      </c>
      <c r="Q81" s="599">
        <v>1</v>
      </c>
    </row>
    <row r="82" spans="2:17" s="9" customFormat="1" ht="15.5" x14ac:dyDescent="0.35">
      <c r="B82" s="141"/>
      <c r="C82" s="141"/>
      <c r="D82" s="141"/>
      <c r="E82" s="141"/>
      <c r="F82" s="141"/>
      <c r="G82" s="141"/>
      <c r="H82" s="141"/>
      <c r="I82" s="141"/>
      <c r="J82" s="594" t="s">
        <v>832</v>
      </c>
      <c r="K82" s="595" t="s">
        <v>793</v>
      </c>
      <c r="L82" s="596">
        <v>0</v>
      </c>
      <c r="M82" s="597">
        <v>0</v>
      </c>
      <c r="N82" s="597">
        <v>0</v>
      </c>
      <c r="O82" s="597">
        <v>1</v>
      </c>
      <c r="P82" s="598">
        <v>0</v>
      </c>
      <c r="Q82" s="599">
        <v>1</v>
      </c>
    </row>
    <row r="83" spans="2:17" s="9" customFormat="1" ht="15.5" x14ac:dyDescent="0.35">
      <c r="B83" s="141"/>
      <c r="C83" s="141"/>
      <c r="D83" s="141"/>
      <c r="E83" s="141"/>
      <c r="F83" s="141"/>
      <c r="G83" s="141"/>
      <c r="H83" s="141"/>
      <c r="I83" s="141"/>
      <c r="J83" s="593" t="s">
        <v>833</v>
      </c>
      <c r="K83" s="577" t="s">
        <v>802</v>
      </c>
      <c r="L83" s="578">
        <v>1</v>
      </c>
      <c r="M83" s="579">
        <v>0</v>
      </c>
      <c r="N83" s="579">
        <v>0</v>
      </c>
      <c r="O83" s="579">
        <v>0</v>
      </c>
      <c r="P83" s="580">
        <v>0</v>
      </c>
      <c r="Q83" s="581">
        <v>1</v>
      </c>
    </row>
    <row r="84" spans="2:17" s="9" customFormat="1" ht="15.5" x14ac:dyDescent="0.35">
      <c r="B84" s="141"/>
      <c r="C84" s="141"/>
      <c r="D84" s="141"/>
      <c r="E84" s="141"/>
      <c r="F84" s="141"/>
      <c r="G84" s="141"/>
      <c r="H84" s="141"/>
      <c r="I84" s="141"/>
      <c r="J84" s="582"/>
      <c r="K84" s="583" t="s">
        <v>793</v>
      </c>
      <c r="L84" s="584">
        <v>1</v>
      </c>
      <c r="M84" s="529">
        <v>0</v>
      </c>
      <c r="N84" s="529">
        <v>0</v>
      </c>
      <c r="O84" s="529">
        <v>0</v>
      </c>
      <c r="P84" s="585">
        <v>0</v>
      </c>
      <c r="Q84" s="574">
        <v>1</v>
      </c>
    </row>
    <row r="85" spans="2:17" s="9" customFormat="1" ht="15.5" x14ac:dyDescent="0.35">
      <c r="B85" s="141"/>
      <c r="C85" s="141"/>
      <c r="D85" s="141"/>
      <c r="E85" s="141"/>
      <c r="F85" s="141"/>
      <c r="G85" s="141"/>
      <c r="H85" s="141"/>
      <c r="I85" s="141"/>
      <c r="J85" s="587"/>
      <c r="K85" s="588" t="s">
        <v>816</v>
      </c>
      <c r="L85" s="589">
        <v>0</v>
      </c>
      <c r="M85" s="590">
        <v>1</v>
      </c>
      <c r="N85" s="590">
        <v>0</v>
      </c>
      <c r="O85" s="590">
        <v>0</v>
      </c>
      <c r="P85" s="591">
        <v>0</v>
      </c>
      <c r="Q85" s="592">
        <v>1</v>
      </c>
    </row>
    <row r="86" spans="2:17" s="9" customFormat="1" ht="15.5" x14ac:dyDescent="0.35">
      <c r="B86" s="141"/>
      <c r="C86" s="141"/>
      <c r="D86" s="141"/>
      <c r="E86" s="141"/>
      <c r="F86" s="141"/>
      <c r="G86" s="141"/>
      <c r="H86" s="141"/>
      <c r="I86" s="141"/>
      <c r="J86" s="594" t="s">
        <v>834</v>
      </c>
      <c r="K86" s="595" t="s">
        <v>796</v>
      </c>
      <c r="L86" s="596">
        <v>0</v>
      </c>
      <c r="M86" s="597">
        <v>0</v>
      </c>
      <c r="N86" s="597">
        <v>1</v>
      </c>
      <c r="O86" s="597">
        <v>0</v>
      </c>
      <c r="P86" s="598">
        <v>0</v>
      </c>
      <c r="Q86" s="599">
        <v>1</v>
      </c>
    </row>
    <row r="87" spans="2:17" s="9" customFormat="1" ht="15.5" x14ac:dyDescent="0.35">
      <c r="B87" s="141"/>
      <c r="C87" s="141"/>
      <c r="D87" s="141"/>
      <c r="E87" s="141"/>
      <c r="F87" s="141"/>
      <c r="G87" s="141"/>
      <c r="H87" s="141"/>
      <c r="I87" s="141"/>
      <c r="J87" s="593" t="s">
        <v>835</v>
      </c>
      <c r="K87" s="577" t="s">
        <v>791</v>
      </c>
      <c r="L87" s="578">
        <v>1</v>
      </c>
      <c r="M87" s="579">
        <v>0</v>
      </c>
      <c r="N87" s="579">
        <v>0</v>
      </c>
      <c r="O87" s="579">
        <v>0</v>
      </c>
      <c r="P87" s="580">
        <v>0</v>
      </c>
      <c r="Q87" s="581">
        <v>1</v>
      </c>
    </row>
    <row r="88" spans="2:17" s="9" customFormat="1" ht="15.5" x14ac:dyDescent="0.35">
      <c r="B88" s="141"/>
      <c r="C88" s="141"/>
      <c r="D88" s="141"/>
      <c r="E88" s="141"/>
      <c r="F88" s="141"/>
      <c r="G88" s="141"/>
      <c r="H88" s="141"/>
      <c r="I88" s="141"/>
      <c r="J88" s="582"/>
      <c r="K88" s="583" t="s">
        <v>796</v>
      </c>
      <c r="L88" s="584">
        <v>1</v>
      </c>
      <c r="M88" s="529">
        <v>0</v>
      </c>
      <c r="N88" s="529">
        <v>0</v>
      </c>
      <c r="O88" s="529">
        <v>0</v>
      </c>
      <c r="P88" s="585">
        <v>0</v>
      </c>
      <c r="Q88" s="574">
        <v>1</v>
      </c>
    </row>
    <row r="89" spans="2:17" s="9" customFormat="1" ht="15.5" x14ac:dyDescent="0.35">
      <c r="B89" s="141"/>
      <c r="C89" s="141"/>
      <c r="D89" s="141"/>
      <c r="E89" s="141"/>
      <c r="F89" s="141"/>
      <c r="G89" s="141"/>
      <c r="H89" s="141"/>
      <c r="I89" s="141"/>
      <c r="J89" s="582"/>
      <c r="K89" s="583" t="s">
        <v>798</v>
      </c>
      <c r="L89" s="584">
        <v>0</v>
      </c>
      <c r="M89" s="529">
        <v>0</v>
      </c>
      <c r="N89" s="529">
        <v>1</v>
      </c>
      <c r="O89" s="529">
        <v>0</v>
      </c>
      <c r="P89" s="585">
        <v>0</v>
      </c>
      <c r="Q89" s="574">
        <v>1</v>
      </c>
    </row>
    <row r="90" spans="2:17" s="9" customFormat="1" ht="15.5" x14ac:dyDescent="0.35">
      <c r="B90" s="141"/>
      <c r="C90" s="141"/>
      <c r="D90" s="141"/>
      <c r="E90" s="141"/>
      <c r="F90" s="141"/>
      <c r="G90" s="141"/>
      <c r="H90" s="141"/>
      <c r="I90" s="141"/>
      <c r="J90" s="582"/>
      <c r="K90" s="583" t="s">
        <v>814</v>
      </c>
      <c r="L90" s="584">
        <v>0</v>
      </c>
      <c r="M90" s="529">
        <v>1</v>
      </c>
      <c r="N90" s="529">
        <v>0</v>
      </c>
      <c r="O90" s="529">
        <v>0</v>
      </c>
      <c r="P90" s="585">
        <v>0</v>
      </c>
      <c r="Q90" s="574">
        <v>1</v>
      </c>
    </row>
    <row r="91" spans="2:17" s="9" customFormat="1" ht="15.5" x14ac:dyDescent="0.35">
      <c r="B91" s="141"/>
      <c r="C91" s="141"/>
      <c r="D91" s="141"/>
      <c r="E91" s="141"/>
      <c r="F91" s="141"/>
      <c r="G91" s="141"/>
      <c r="H91" s="141"/>
      <c r="I91" s="141"/>
      <c r="J91" s="587"/>
      <c r="K91" s="588" t="s">
        <v>818</v>
      </c>
      <c r="L91" s="589">
        <v>1</v>
      </c>
      <c r="M91" s="590">
        <v>4</v>
      </c>
      <c r="N91" s="590">
        <v>0</v>
      </c>
      <c r="O91" s="590">
        <v>4</v>
      </c>
      <c r="P91" s="591">
        <v>0</v>
      </c>
      <c r="Q91" s="592">
        <v>9</v>
      </c>
    </row>
    <row r="92" spans="2:17" s="9" customFormat="1" ht="15.5" x14ac:dyDescent="0.35">
      <c r="B92" s="141"/>
      <c r="C92" s="141"/>
      <c r="D92" s="141"/>
      <c r="E92" s="141"/>
      <c r="F92" s="141"/>
      <c r="G92" s="141"/>
      <c r="H92" s="141"/>
      <c r="I92" s="141"/>
      <c r="J92" s="593" t="s">
        <v>836</v>
      </c>
      <c r="K92" s="577" t="s">
        <v>793</v>
      </c>
      <c r="L92" s="578">
        <v>1</v>
      </c>
      <c r="M92" s="579">
        <v>0</v>
      </c>
      <c r="N92" s="579">
        <v>0</v>
      </c>
      <c r="O92" s="579">
        <v>0</v>
      </c>
      <c r="P92" s="580">
        <v>0</v>
      </c>
      <c r="Q92" s="581">
        <v>1</v>
      </c>
    </row>
    <row r="93" spans="2:17" s="9" customFormat="1" ht="15.5" x14ac:dyDescent="0.35">
      <c r="B93" s="141"/>
      <c r="C93" s="141"/>
      <c r="D93" s="141"/>
      <c r="E93" s="141"/>
      <c r="F93" s="141"/>
      <c r="G93" s="141"/>
      <c r="H93" s="141"/>
      <c r="I93" s="141"/>
      <c r="J93" s="587"/>
      <c r="K93" s="588" t="s">
        <v>818</v>
      </c>
      <c r="L93" s="589">
        <v>0</v>
      </c>
      <c r="M93" s="590">
        <v>0</v>
      </c>
      <c r="N93" s="590">
        <v>0</v>
      </c>
      <c r="O93" s="590">
        <v>1</v>
      </c>
      <c r="P93" s="591">
        <v>0</v>
      </c>
      <c r="Q93" s="592">
        <v>1</v>
      </c>
    </row>
    <row r="94" spans="2:17" s="9" customFormat="1" ht="15.5" x14ac:dyDescent="0.35">
      <c r="B94" s="141"/>
      <c r="C94" s="141"/>
      <c r="D94" s="141"/>
      <c r="E94" s="141"/>
      <c r="F94" s="141"/>
      <c r="G94" s="141"/>
      <c r="H94" s="141"/>
      <c r="I94" s="141"/>
      <c r="J94" s="594" t="s">
        <v>837</v>
      </c>
      <c r="K94" s="595" t="s">
        <v>818</v>
      </c>
      <c r="L94" s="596">
        <v>0</v>
      </c>
      <c r="M94" s="597">
        <v>0</v>
      </c>
      <c r="N94" s="597">
        <v>1</v>
      </c>
      <c r="O94" s="597">
        <v>0</v>
      </c>
      <c r="P94" s="598">
        <v>0</v>
      </c>
      <c r="Q94" s="599">
        <v>1</v>
      </c>
    </row>
    <row r="95" spans="2:17" s="9" customFormat="1" ht="15.5" x14ac:dyDescent="0.35">
      <c r="B95" s="141"/>
      <c r="C95" s="141"/>
      <c r="D95" s="141"/>
      <c r="E95" s="141"/>
      <c r="F95" s="141"/>
      <c r="G95" s="141"/>
      <c r="H95" s="141"/>
      <c r="I95" s="141"/>
      <c r="J95" s="594" t="s">
        <v>838</v>
      </c>
      <c r="K95" s="595" t="s">
        <v>818</v>
      </c>
      <c r="L95" s="596">
        <v>1</v>
      </c>
      <c r="M95" s="597">
        <v>0</v>
      </c>
      <c r="N95" s="597">
        <v>0</v>
      </c>
      <c r="O95" s="597">
        <v>0</v>
      </c>
      <c r="P95" s="598">
        <v>0</v>
      </c>
      <c r="Q95" s="599">
        <v>1</v>
      </c>
    </row>
    <row r="96" spans="2:17" s="9" customFormat="1" ht="15.5" x14ac:dyDescent="0.35">
      <c r="B96" s="141"/>
      <c r="C96" s="141"/>
      <c r="D96" s="141"/>
      <c r="E96" s="141"/>
      <c r="F96" s="141"/>
      <c r="G96" s="141"/>
      <c r="H96" s="141"/>
      <c r="I96" s="141"/>
      <c r="J96" s="594" t="s">
        <v>839</v>
      </c>
      <c r="K96" s="595" t="s">
        <v>806</v>
      </c>
      <c r="L96" s="596">
        <v>0</v>
      </c>
      <c r="M96" s="597">
        <v>0</v>
      </c>
      <c r="N96" s="597">
        <v>0</v>
      </c>
      <c r="O96" s="597">
        <v>1</v>
      </c>
      <c r="P96" s="598">
        <v>0</v>
      </c>
      <c r="Q96" s="599">
        <v>1</v>
      </c>
    </row>
    <row r="97" spans="2:17" ht="15.5" x14ac:dyDescent="0.35">
      <c r="B97" s="141"/>
      <c r="C97" s="141"/>
      <c r="D97" s="141"/>
      <c r="E97" s="141"/>
      <c r="F97" s="141"/>
      <c r="G97" s="141"/>
      <c r="H97" s="141"/>
      <c r="I97" s="141"/>
      <c r="J97" s="530" t="s">
        <v>321</v>
      </c>
      <c r="K97" s="530"/>
      <c r="L97" s="581">
        <v>70</v>
      </c>
      <c r="M97" s="531">
        <v>103</v>
      </c>
      <c r="N97" s="531">
        <v>97</v>
      </c>
      <c r="O97" s="531">
        <v>128</v>
      </c>
      <c r="P97" s="602">
        <v>59</v>
      </c>
      <c r="Q97" s="581">
        <v>457</v>
      </c>
    </row>
  </sheetData>
  <hyperlinks>
    <hyperlink ref="B8" location="Contents!A1" display="Contents!A1"/>
    <hyperlink ref="D8" location="'Tab 36 - G+ve MSSA'!A1" display="Tab 36 - G+ve MSSA"/>
  </hyperlink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72CE"/>
  </sheetPr>
  <dimension ref="B1:J60"/>
  <sheetViews>
    <sheetView showGridLines="0" zoomScale="80" zoomScaleNormal="80" workbookViewId="0"/>
  </sheetViews>
  <sheetFormatPr defaultColWidth="8.7265625" defaultRowHeight="14.5" x14ac:dyDescent="0.35"/>
  <cols>
    <col min="1" max="1" width="0.81640625" style="102" customWidth="1"/>
    <col min="2" max="2" width="131.453125" style="102" customWidth="1"/>
    <col min="3" max="16384" width="8.7265625" style="102"/>
  </cols>
  <sheetData>
    <row r="1" spans="2:10" s="1" customFormat="1" ht="5.25" customHeight="1" x14ac:dyDescent="0.35">
      <c r="B1" s="165"/>
      <c r="C1" s="165"/>
      <c r="D1" s="165"/>
      <c r="E1" s="165"/>
      <c r="F1" s="165"/>
      <c r="G1" s="165"/>
      <c r="H1" s="165"/>
      <c r="I1" s="165"/>
      <c r="J1" s="165"/>
    </row>
    <row r="2" spans="2:10" s="1" customFormat="1" ht="15.5" x14ac:dyDescent="0.35">
      <c r="B2" s="172"/>
      <c r="C2" s="173"/>
      <c r="D2" s="173"/>
      <c r="E2" s="165"/>
      <c r="F2" s="165"/>
      <c r="G2" s="165"/>
      <c r="H2" s="165"/>
      <c r="I2" s="165"/>
      <c r="J2" s="165"/>
    </row>
    <row r="3" spans="2:10" s="1" customFormat="1" ht="15.5" x14ac:dyDescent="0.35">
      <c r="B3" s="173"/>
      <c r="C3" s="173"/>
      <c r="D3" s="173"/>
      <c r="E3" s="166"/>
      <c r="F3" s="166"/>
      <c r="G3" s="166"/>
      <c r="H3" s="166"/>
      <c r="I3" s="166"/>
      <c r="J3" s="166"/>
    </row>
    <row r="4" spans="2:10" s="1" customFormat="1" ht="50.25" customHeight="1" x14ac:dyDescent="0.35">
      <c r="B4" s="173"/>
      <c r="C4" s="173"/>
      <c r="D4" s="173"/>
      <c r="E4" s="165"/>
      <c r="F4" s="165"/>
      <c r="G4" s="165"/>
      <c r="H4" s="167"/>
      <c r="I4" s="165"/>
      <c r="J4" s="165"/>
    </row>
    <row r="5" spans="2:10" s="1" customFormat="1" ht="20.149999999999999" customHeight="1" x14ac:dyDescent="0.35">
      <c r="B5" s="173"/>
      <c r="C5" s="173"/>
      <c r="D5" s="173"/>
      <c r="E5" s="165"/>
      <c r="F5" s="168"/>
      <c r="G5" s="168"/>
      <c r="H5" s="165"/>
      <c r="I5" s="165"/>
      <c r="J5" s="165"/>
    </row>
    <row r="6" spans="2:10" s="1" customFormat="1" ht="15.5" x14ac:dyDescent="0.35">
      <c r="B6" s="151" t="s">
        <v>131</v>
      </c>
      <c r="C6" s="151"/>
      <c r="D6" s="165"/>
      <c r="E6" s="165"/>
      <c r="F6" s="165"/>
      <c r="G6" s="165"/>
      <c r="H6" s="165"/>
      <c r="I6" s="165"/>
      <c r="J6" s="165"/>
    </row>
    <row r="7" spans="2:10" s="1" customFormat="1" ht="15.5" x14ac:dyDescent="0.35">
      <c r="B7" s="165"/>
      <c r="C7" s="166"/>
      <c r="D7" s="169"/>
      <c r="E7" s="169"/>
      <c r="F7" s="169"/>
      <c r="G7" s="169"/>
      <c r="H7" s="169"/>
      <c r="I7" s="169"/>
      <c r="J7" s="165"/>
    </row>
    <row r="8" spans="2:10" s="11" customFormat="1" ht="19.5" customHeight="1" x14ac:dyDescent="0.4">
      <c r="B8" s="927" t="s">
        <v>168</v>
      </c>
      <c r="C8" s="147"/>
      <c r="D8" s="147"/>
      <c r="E8" s="147"/>
      <c r="F8" s="147"/>
      <c r="G8" s="150"/>
      <c r="H8" s="147"/>
      <c r="I8" s="147"/>
      <c r="J8" s="147"/>
    </row>
    <row r="60" spans="2:2" ht="28.5" x14ac:dyDescent="0.35">
      <c r="B60" s="933" t="s">
        <v>169</v>
      </c>
    </row>
  </sheetData>
  <hyperlinks>
    <hyperlink ref="B6" location="Contents!A1" display="Contents!A1"/>
    <hyperlink ref="B60" r:id="rId1" display="https://www.hps.scot.nhs.uk/sonaar/"/>
  </hyperlinks>
  <pageMargins left="0.7" right="0.7" top="0.75" bottom="0.75" header="0.3" footer="0.3"/>
  <pageSetup paperSize="9" orientation="portrait" r:id="rId2"/>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8792D"/>
  </sheetPr>
  <dimension ref="B1:AK50"/>
  <sheetViews>
    <sheetView showGridLines="0" zoomScale="80" zoomScaleNormal="80" workbookViewId="0">
      <selection activeCell="B15" sqref="B15:C20"/>
    </sheetView>
  </sheetViews>
  <sheetFormatPr defaultColWidth="10.81640625" defaultRowHeight="14" x14ac:dyDescent="0.3"/>
  <cols>
    <col min="1" max="1" width="1.453125" style="8" customWidth="1"/>
    <col min="2" max="2" width="30.54296875" style="8" customWidth="1"/>
    <col min="3" max="37" width="12.54296875" style="8" customWidth="1"/>
    <col min="38" max="16384" width="10.81640625" style="8"/>
  </cols>
  <sheetData>
    <row r="1" spans="2:37" s="15" customFormat="1" ht="5.15" customHeight="1" x14ac:dyDescent="0.35">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2:37" s="15" customFormat="1" ht="15.5" x14ac:dyDescent="0.35">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2:37" s="15" customFormat="1" ht="15.5" x14ac:dyDescent="0.35">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s="15" customFormat="1" ht="15.75" customHeight="1" x14ac:dyDescent="0.35">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s="15" customFormat="1" ht="15.75" customHeight="1" x14ac:dyDescent="0.35">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s="15" customFormat="1" ht="18" x14ac:dyDescent="0.4">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2:37" s="15" customFormat="1" ht="18" x14ac:dyDescent="0.4">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2:37" s="15" customFormat="1" ht="18" x14ac:dyDescent="0.4">
      <c r="B8" s="171" t="s">
        <v>131</v>
      </c>
      <c r="C8" s="20"/>
      <c r="D8" s="151" t="s">
        <v>86</v>
      </c>
      <c r="E8" s="19"/>
      <c r="F8" s="19"/>
      <c r="G8" s="19"/>
      <c r="H8" s="19"/>
      <c r="I8" s="30"/>
      <c r="J8" s="30"/>
      <c r="K8" s="30"/>
      <c r="L8" s="30"/>
      <c r="M8" s="151" t="s">
        <v>840</v>
      </c>
      <c r="N8" s="30"/>
      <c r="O8" s="30"/>
      <c r="P8" s="30"/>
      <c r="Q8" s="30"/>
      <c r="R8" s="30"/>
      <c r="S8" s="30"/>
      <c r="T8" s="30"/>
      <c r="U8" s="30"/>
      <c r="V8" s="30"/>
      <c r="W8" s="30"/>
      <c r="X8" s="30"/>
      <c r="Y8" s="30"/>
      <c r="Z8" s="30"/>
      <c r="AA8" s="30"/>
      <c r="AB8" s="30"/>
      <c r="AC8" s="30"/>
      <c r="AD8" s="30"/>
      <c r="AE8" s="30"/>
      <c r="AF8" s="30"/>
      <c r="AG8" s="30"/>
      <c r="AH8" s="30"/>
      <c r="AI8" s="30"/>
      <c r="AJ8" s="30"/>
      <c r="AK8" s="30"/>
    </row>
    <row r="9" spans="2:37" s="15" customFormat="1" ht="18" x14ac:dyDescent="0.4">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s="15" customFormat="1" ht="18" x14ac:dyDescent="0.4">
      <c r="B10" s="20" t="s">
        <v>841</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s="15" customFormat="1" ht="15.5" x14ac:dyDescent="0.35">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7" ht="15.5" x14ac:dyDescent="0.35">
      <c r="B12" s="10" t="s">
        <v>842</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row>
    <row r="13" spans="2:37" ht="15.5" x14ac:dyDescent="0.35">
      <c r="B13" s="923" t="s">
        <v>843</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2:37" ht="15.5" x14ac:dyDescent="0.3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row>
    <row r="15" spans="2:37" ht="31" x14ac:dyDescent="0.35">
      <c r="B15" s="141" t="s">
        <v>275</v>
      </c>
      <c r="C15" s="532" t="s">
        <v>710</v>
      </c>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row>
    <row r="16" spans="2:37" ht="15.5" x14ac:dyDescent="0.35">
      <c r="B16" s="143">
        <v>2016</v>
      </c>
      <c r="C16" s="533">
        <v>1511</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2:37" ht="15.5" x14ac:dyDescent="0.35">
      <c r="B17" s="143">
        <v>2017</v>
      </c>
      <c r="C17" s="533">
        <v>1498</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5.5" x14ac:dyDescent="0.35">
      <c r="B18" s="143">
        <v>2018</v>
      </c>
      <c r="C18" s="533">
        <v>1515</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5.5" x14ac:dyDescent="0.35">
      <c r="B19" s="143">
        <v>2019</v>
      </c>
      <c r="C19" s="533">
        <v>1453</v>
      </c>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ht="15.5" x14ac:dyDescent="0.35">
      <c r="B20" s="143">
        <v>2020</v>
      </c>
      <c r="C20" s="533">
        <v>1462</v>
      </c>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row>
    <row r="21" spans="2:37" ht="15.5" x14ac:dyDescent="0.35">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2:37" ht="15.5" x14ac:dyDescent="0.35">
      <c r="B22" s="10" t="s">
        <v>844</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row>
    <row r="23" spans="2:37" ht="15.5" x14ac:dyDescent="0.35">
      <c r="B23" s="923" t="s">
        <v>845</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row>
    <row r="24" spans="2:37" ht="15.5" x14ac:dyDescent="0.3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row>
    <row r="25" spans="2:37" s="9" customFormat="1" ht="15.5" x14ac:dyDescent="0.35">
      <c r="B25" s="141"/>
      <c r="C25" s="141"/>
      <c r="D25" s="10"/>
      <c r="E25" s="10"/>
      <c r="F25" s="497">
        <v>2016</v>
      </c>
      <c r="G25" s="10"/>
      <c r="H25" s="10"/>
      <c r="I25" s="10"/>
      <c r="J25" s="141"/>
      <c r="K25" s="10"/>
      <c r="L25" s="10"/>
      <c r="M25" s="497">
        <v>2017</v>
      </c>
      <c r="N25" s="10"/>
      <c r="O25" s="10"/>
      <c r="P25" s="10"/>
      <c r="Q25" s="141"/>
      <c r="R25" s="10"/>
      <c r="S25" s="10"/>
      <c r="T25" s="497">
        <v>2018</v>
      </c>
      <c r="U25" s="10"/>
      <c r="V25" s="10"/>
      <c r="W25" s="10"/>
      <c r="X25" s="141"/>
      <c r="Y25" s="10"/>
      <c r="Z25" s="10"/>
      <c r="AA25" s="497">
        <v>2019</v>
      </c>
      <c r="AB25" s="10"/>
      <c r="AC25" s="10"/>
      <c r="AD25" s="10"/>
      <c r="AE25" s="141"/>
      <c r="AF25" s="10"/>
      <c r="AG25" s="10"/>
      <c r="AH25" s="497">
        <v>2020</v>
      </c>
      <c r="AI25" s="10"/>
      <c r="AJ25" s="10"/>
      <c r="AK25" s="10"/>
    </row>
    <row r="26" spans="2:37" s="9" customFormat="1" ht="46.5" x14ac:dyDescent="0.35">
      <c r="B26" s="536" t="s">
        <v>384</v>
      </c>
      <c r="C26" s="537" t="s">
        <v>714</v>
      </c>
      <c r="D26" s="538" t="s">
        <v>715</v>
      </c>
      <c r="E26" s="538" t="s">
        <v>716</v>
      </c>
      <c r="F26" s="537" t="s">
        <v>717</v>
      </c>
      <c r="G26" s="537" t="s">
        <v>718</v>
      </c>
      <c r="H26" s="537" t="s">
        <v>719</v>
      </c>
      <c r="I26" s="539" t="s">
        <v>720</v>
      </c>
      <c r="J26" s="537" t="s">
        <v>714</v>
      </c>
      <c r="K26" s="538" t="s">
        <v>715</v>
      </c>
      <c r="L26" s="538" t="s">
        <v>716</v>
      </c>
      <c r="M26" s="537" t="s">
        <v>717</v>
      </c>
      <c r="N26" s="537" t="s">
        <v>718</v>
      </c>
      <c r="O26" s="537" t="s">
        <v>719</v>
      </c>
      <c r="P26" s="539" t="s">
        <v>720</v>
      </c>
      <c r="Q26" s="537" t="s">
        <v>714</v>
      </c>
      <c r="R26" s="538" t="s">
        <v>715</v>
      </c>
      <c r="S26" s="538" t="s">
        <v>716</v>
      </c>
      <c r="T26" s="537" t="s">
        <v>717</v>
      </c>
      <c r="U26" s="537" t="s">
        <v>718</v>
      </c>
      <c r="V26" s="537" t="s">
        <v>719</v>
      </c>
      <c r="W26" s="539" t="s">
        <v>720</v>
      </c>
      <c r="X26" s="537" t="s">
        <v>714</v>
      </c>
      <c r="Y26" s="538" t="s">
        <v>715</v>
      </c>
      <c r="Z26" s="538" t="s">
        <v>716</v>
      </c>
      <c r="AA26" s="537" t="s">
        <v>717</v>
      </c>
      <c r="AB26" s="537" t="s">
        <v>718</v>
      </c>
      <c r="AC26" s="537" t="s">
        <v>719</v>
      </c>
      <c r="AD26" s="539" t="s">
        <v>720</v>
      </c>
      <c r="AE26" s="537" t="s">
        <v>714</v>
      </c>
      <c r="AF26" s="538" t="s">
        <v>715</v>
      </c>
      <c r="AG26" s="538" t="s">
        <v>716</v>
      </c>
      <c r="AH26" s="537" t="s">
        <v>717</v>
      </c>
      <c r="AI26" s="537" t="s">
        <v>718</v>
      </c>
      <c r="AJ26" s="537" t="s">
        <v>719</v>
      </c>
      <c r="AK26" s="539" t="s">
        <v>720</v>
      </c>
    </row>
    <row r="27" spans="2:37" s="9" customFormat="1" ht="15.5" x14ac:dyDescent="0.35">
      <c r="B27" s="540" t="s">
        <v>543</v>
      </c>
      <c r="C27" s="541">
        <v>6.2</v>
      </c>
      <c r="D27" s="542">
        <v>92</v>
      </c>
      <c r="E27" s="542">
        <v>1488</v>
      </c>
      <c r="F27" s="541">
        <v>5.07</v>
      </c>
      <c r="G27" s="541">
        <v>1.1100000000000001</v>
      </c>
      <c r="H27" s="541">
        <v>7.52</v>
      </c>
      <c r="I27" s="543">
        <v>1.34</v>
      </c>
      <c r="J27" s="541">
        <v>5.5</v>
      </c>
      <c r="K27" s="542">
        <v>82</v>
      </c>
      <c r="L27" s="542">
        <v>1489</v>
      </c>
      <c r="M27" s="541">
        <v>4.46</v>
      </c>
      <c r="N27" s="541">
        <v>1.05</v>
      </c>
      <c r="O27" s="541">
        <v>6.78</v>
      </c>
      <c r="P27" s="543">
        <v>1.27</v>
      </c>
      <c r="Q27" s="541">
        <v>5.9</v>
      </c>
      <c r="R27" s="542">
        <v>85</v>
      </c>
      <c r="S27" s="542">
        <v>1452</v>
      </c>
      <c r="T27" s="541">
        <v>4.76</v>
      </c>
      <c r="U27" s="541">
        <v>1.0900000000000001</v>
      </c>
      <c r="V27" s="541">
        <v>7.18</v>
      </c>
      <c r="W27" s="543">
        <v>1.33</v>
      </c>
      <c r="X27" s="541">
        <v>5</v>
      </c>
      <c r="Y27" s="542">
        <v>68</v>
      </c>
      <c r="Z27" s="542">
        <v>1354</v>
      </c>
      <c r="AA27" s="541">
        <v>3.98</v>
      </c>
      <c r="AB27" s="541">
        <v>1.04</v>
      </c>
      <c r="AC27" s="541">
        <v>6.32</v>
      </c>
      <c r="AD27" s="543">
        <v>1.3</v>
      </c>
      <c r="AE27" s="541">
        <v>3.6</v>
      </c>
      <c r="AF27" s="542">
        <v>50</v>
      </c>
      <c r="AG27" s="542">
        <v>1376</v>
      </c>
      <c r="AH27" s="541">
        <v>2.77</v>
      </c>
      <c r="AI27" s="541">
        <v>0.86</v>
      </c>
      <c r="AJ27" s="541">
        <v>4.76</v>
      </c>
      <c r="AK27" s="543">
        <v>1.1299999999999999</v>
      </c>
    </row>
    <row r="28" spans="2:37" s="9" customFormat="1" ht="15.5" x14ac:dyDescent="0.35">
      <c r="B28" s="540" t="s">
        <v>249</v>
      </c>
      <c r="C28" s="541">
        <v>12.6</v>
      </c>
      <c r="D28" s="542">
        <v>186</v>
      </c>
      <c r="E28" s="542">
        <v>1476</v>
      </c>
      <c r="F28" s="541">
        <v>11.01</v>
      </c>
      <c r="G28" s="541">
        <v>1.59</v>
      </c>
      <c r="H28" s="541">
        <v>14.39</v>
      </c>
      <c r="I28" s="543">
        <v>1.79</v>
      </c>
      <c r="J28" s="541">
        <v>12.7</v>
      </c>
      <c r="K28" s="542">
        <v>189</v>
      </c>
      <c r="L28" s="542">
        <v>1489</v>
      </c>
      <c r="M28" s="541">
        <v>11.1</v>
      </c>
      <c r="N28" s="541">
        <v>1.59</v>
      </c>
      <c r="O28" s="541">
        <v>14.48</v>
      </c>
      <c r="P28" s="543">
        <v>1.79</v>
      </c>
      <c r="Q28" s="541">
        <v>15.7</v>
      </c>
      <c r="R28" s="542">
        <v>227</v>
      </c>
      <c r="S28" s="542">
        <v>1449</v>
      </c>
      <c r="T28" s="541">
        <v>13.89</v>
      </c>
      <c r="U28" s="541">
        <v>1.78</v>
      </c>
      <c r="V28" s="541">
        <v>17.63</v>
      </c>
      <c r="W28" s="543">
        <v>1.96</v>
      </c>
      <c r="X28" s="541">
        <v>15.9</v>
      </c>
      <c r="Y28" s="542">
        <v>215</v>
      </c>
      <c r="Z28" s="542">
        <v>1356</v>
      </c>
      <c r="AA28" s="541">
        <v>14.01</v>
      </c>
      <c r="AB28" s="541">
        <v>1.85</v>
      </c>
      <c r="AC28" s="541">
        <v>17.899999999999999</v>
      </c>
      <c r="AD28" s="543">
        <v>2.04</v>
      </c>
      <c r="AE28" s="541">
        <v>14.3</v>
      </c>
      <c r="AF28" s="542">
        <v>196</v>
      </c>
      <c r="AG28" s="542">
        <v>1375</v>
      </c>
      <c r="AH28" s="541">
        <v>12.51</v>
      </c>
      <c r="AI28" s="541">
        <v>1.74</v>
      </c>
      <c r="AJ28" s="541">
        <v>16.2</v>
      </c>
      <c r="AK28" s="543">
        <v>1.95</v>
      </c>
    </row>
    <row r="29" spans="2:37" s="9" customFormat="1" ht="15.5" x14ac:dyDescent="0.35">
      <c r="B29" s="540" t="s">
        <v>532</v>
      </c>
      <c r="C29" s="541">
        <v>0.3</v>
      </c>
      <c r="D29" s="542">
        <v>5</v>
      </c>
      <c r="E29" s="542">
        <v>1477</v>
      </c>
      <c r="F29" s="541">
        <v>0.14000000000000001</v>
      </c>
      <c r="G29" s="541">
        <v>0.2</v>
      </c>
      <c r="H29" s="541">
        <v>0.79</v>
      </c>
      <c r="I29" s="543">
        <v>0.45</v>
      </c>
      <c r="J29" s="541">
        <v>0.3</v>
      </c>
      <c r="K29" s="542">
        <v>5</v>
      </c>
      <c r="L29" s="542">
        <v>1482</v>
      </c>
      <c r="M29" s="541">
        <v>0.14000000000000001</v>
      </c>
      <c r="N29" s="541">
        <v>0.2</v>
      </c>
      <c r="O29" s="541">
        <v>0.79</v>
      </c>
      <c r="P29" s="543">
        <v>0.45</v>
      </c>
      <c r="Q29" s="541">
        <v>0.3</v>
      </c>
      <c r="R29" s="542">
        <v>5</v>
      </c>
      <c r="S29" s="542">
        <v>1446</v>
      </c>
      <c r="T29" s="541">
        <v>0.15</v>
      </c>
      <c r="U29" s="541">
        <v>0.2</v>
      </c>
      <c r="V29" s="541">
        <v>0.81</v>
      </c>
      <c r="W29" s="543">
        <v>0.46</v>
      </c>
      <c r="X29" s="541">
        <v>0.5</v>
      </c>
      <c r="Y29" s="542">
        <v>7</v>
      </c>
      <c r="Z29" s="542">
        <v>1348</v>
      </c>
      <c r="AA29" s="541">
        <v>0.25</v>
      </c>
      <c r="AB29" s="541">
        <v>0.27</v>
      </c>
      <c r="AC29" s="541">
        <v>1.07</v>
      </c>
      <c r="AD29" s="543">
        <v>0.55000000000000004</v>
      </c>
      <c r="AE29" s="541">
        <v>0.7</v>
      </c>
      <c r="AF29" s="542">
        <v>10</v>
      </c>
      <c r="AG29" s="542">
        <v>1367</v>
      </c>
      <c r="AH29" s="541">
        <v>0.4</v>
      </c>
      <c r="AI29" s="541">
        <v>0.33</v>
      </c>
      <c r="AJ29" s="541">
        <v>1.34</v>
      </c>
      <c r="AK29" s="543">
        <v>0.61</v>
      </c>
    </row>
    <row r="30" spans="2:37" s="9" customFormat="1" ht="15.5" x14ac:dyDescent="0.35">
      <c r="B30" s="540" t="s">
        <v>247</v>
      </c>
      <c r="C30" s="541">
        <v>14.5</v>
      </c>
      <c r="D30" s="542">
        <v>217</v>
      </c>
      <c r="E30" s="542">
        <v>1501</v>
      </c>
      <c r="F30" s="541">
        <v>12.77</v>
      </c>
      <c r="G30" s="541">
        <v>1.69</v>
      </c>
      <c r="H30" s="541">
        <v>16.329999999999998</v>
      </c>
      <c r="I30" s="543">
        <v>1.87</v>
      </c>
      <c r="J30" s="541">
        <v>16.600000000000001</v>
      </c>
      <c r="K30" s="542">
        <v>248</v>
      </c>
      <c r="L30" s="542">
        <v>1494</v>
      </c>
      <c r="M30" s="541">
        <v>14.8</v>
      </c>
      <c r="N30" s="541">
        <v>1.8</v>
      </c>
      <c r="O30" s="541">
        <v>18.57</v>
      </c>
      <c r="P30" s="543">
        <v>1.97</v>
      </c>
      <c r="Q30" s="541">
        <v>18.8</v>
      </c>
      <c r="R30" s="542">
        <v>276</v>
      </c>
      <c r="S30" s="542">
        <v>1466</v>
      </c>
      <c r="T30" s="541">
        <v>16.91</v>
      </c>
      <c r="U30" s="541">
        <v>1.92</v>
      </c>
      <c r="V30" s="541">
        <v>20.91</v>
      </c>
      <c r="W30" s="543">
        <v>2.08</v>
      </c>
      <c r="X30" s="541">
        <v>20.6</v>
      </c>
      <c r="Y30" s="542">
        <v>281</v>
      </c>
      <c r="Z30" s="542">
        <v>1361</v>
      </c>
      <c r="AA30" s="541">
        <v>18.579999999999998</v>
      </c>
      <c r="AB30" s="541">
        <v>2.0699999999999998</v>
      </c>
      <c r="AC30" s="541">
        <v>22.88</v>
      </c>
      <c r="AD30" s="543">
        <v>2.23</v>
      </c>
      <c r="AE30" s="541">
        <v>19.5</v>
      </c>
      <c r="AF30" s="542">
        <v>270</v>
      </c>
      <c r="AG30" s="542">
        <v>1384</v>
      </c>
      <c r="AH30" s="541">
        <v>17.510000000000002</v>
      </c>
      <c r="AI30" s="541">
        <v>2</v>
      </c>
      <c r="AJ30" s="541">
        <v>21.68</v>
      </c>
      <c r="AK30" s="543">
        <v>2.17</v>
      </c>
    </row>
    <row r="31" spans="2:37" s="9" customFormat="1" ht="15.5" x14ac:dyDescent="0.35">
      <c r="B31" s="540" t="s">
        <v>544</v>
      </c>
      <c r="C31" s="541">
        <v>0</v>
      </c>
      <c r="D31" s="542">
        <v>0</v>
      </c>
      <c r="E31" s="542">
        <v>1495</v>
      </c>
      <c r="F31" s="541">
        <v>0</v>
      </c>
      <c r="G31" s="541">
        <v>0</v>
      </c>
      <c r="H31" s="541">
        <v>0.26</v>
      </c>
      <c r="I31" s="543">
        <v>0.26</v>
      </c>
      <c r="J31" s="541">
        <v>0</v>
      </c>
      <c r="K31" s="542">
        <v>0</v>
      </c>
      <c r="L31" s="542">
        <v>1493</v>
      </c>
      <c r="M31" s="541">
        <v>0</v>
      </c>
      <c r="N31" s="541">
        <v>0</v>
      </c>
      <c r="O31" s="541">
        <v>0.26</v>
      </c>
      <c r="P31" s="543">
        <v>0.26</v>
      </c>
      <c r="Q31" s="541">
        <v>0</v>
      </c>
      <c r="R31" s="542">
        <v>0</v>
      </c>
      <c r="S31" s="542">
        <v>1497</v>
      </c>
      <c r="T31" s="541">
        <v>0</v>
      </c>
      <c r="U31" s="541">
        <v>0</v>
      </c>
      <c r="V31" s="541">
        <v>0.26</v>
      </c>
      <c r="W31" s="543">
        <v>0.26</v>
      </c>
      <c r="X31" s="541">
        <v>0</v>
      </c>
      <c r="Y31" s="542">
        <v>0</v>
      </c>
      <c r="Z31" s="542">
        <v>1421</v>
      </c>
      <c r="AA31" s="541">
        <v>0</v>
      </c>
      <c r="AB31" s="541">
        <v>0</v>
      </c>
      <c r="AC31" s="541">
        <v>0.27</v>
      </c>
      <c r="AD31" s="543">
        <v>0.27</v>
      </c>
      <c r="AE31" s="541">
        <v>0</v>
      </c>
      <c r="AF31" s="542">
        <v>0</v>
      </c>
      <c r="AG31" s="542">
        <v>1432</v>
      </c>
      <c r="AH31" s="541">
        <v>0</v>
      </c>
      <c r="AI31" s="541">
        <v>0</v>
      </c>
      <c r="AJ31" s="541">
        <v>0.27</v>
      </c>
      <c r="AK31" s="543">
        <v>0.27</v>
      </c>
    </row>
    <row r="32" spans="2:37" s="9" customFormat="1" ht="15.5" x14ac:dyDescent="0.35">
      <c r="B32" s="540" t="s">
        <v>846</v>
      </c>
      <c r="C32" s="541">
        <v>14.5</v>
      </c>
      <c r="D32" s="542">
        <v>216</v>
      </c>
      <c r="E32" s="542">
        <v>1494</v>
      </c>
      <c r="F32" s="541">
        <v>12.77</v>
      </c>
      <c r="G32" s="541">
        <v>1.69</v>
      </c>
      <c r="H32" s="541">
        <v>16.329999999999998</v>
      </c>
      <c r="I32" s="543">
        <v>1.87</v>
      </c>
      <c r="J32" s="541">
        <v>13.3</v>
      </c>
      <c r="K32" s="542">
        <v>198</v>
      </c>
      <c r="L32" s="542">
        <v>1491</v>
      </c>
      <c r="M32" s="541">
        <v>11.65</v>
      </c>
      <c r="N32" s="541">
        <v>1.63</v>
      </c>
      <c r="O32" s="541">
        <v>15.1</v>
      </c>
      <c r="P32" s="543">
        <v>1.82</v>
      </c>
      <c r="Q32" s="541">
        <v>13</v>
      </c>
      <c r="R32" s="542">
        <v>189</v>
      </c>
      <c r="S32" s="542">
        <v>1453</v>
      </c>
      <c r="T32" s="541">
        <v>11.38</v>
      </c>
      <c r="U32" s="541">
        <v>1.63</v>
      </c>
      <c r="V32" s="541">
        <v>14.84</v>
      </c>
      <c r="W32" s="543">
        <v>1.83</v>
      </c>
      <c r="X32" s="541">
        <v>15.3</v>
      </c>
      <c r="Y32" s="542">
        <v>207</v>
      </c>
      <c r="Z32" s="542">
        <v>1352</v>
      </c>
      <c r="AA32" s="541">
        <v>13.49</v>
      </c>
      <c r="AB32" s="541">
        <v>1.82</v>
      </c>
      <c r="AC32" s="541">
        <v>17.329999999999998</v>
      </c>
      <c r="AD32" s="543">
        <v>2.02</v>
      </c>
      <c r="AE32" s="541">
        <v>11.8</v>
      </c>
      <c r="AF32" s="542">
        <v>162</v>
      </c>
      <c r="AG32" s="542">
        <v>1374</v>
      </c>
      <c r="AH32" s="541">
        <v>10.19</v>
      </c>
      <c r="AI32" s="541">
        <v>1.6</v>
      </c>
      <c r="AJ32" s="541">
        <v>13.6</v>
      </c>
      <c r="AK32" s="543">
        <v>1.81</v>
      </c>
    </row>
    <row r="33" spans="2:37" s="9" customFormat="1" ht="15.5" x14ac:dyDescent="0.35">
      <c r="B33" s="540" t="s">
        <v>847</v>
      </c>
      <c r="C33" s="541">
        <v>0.3</v>
      </c>
      <c r="D33" s="542">
        <v>5</v>
      </c>
      <c r="E33" s="542">
        <v>1488</v>
      </c>
      <c r="F33" s="541">
        <v>0.14000000000000001</v>
      </c>
      <c r="G33" s="541">
        <v>0.2</v>
      </c>
      <c r="H33" s="541">
        <v>0.78</v>
      </c>
      <c r="I33" s="543">
        <v>0.44</v>
      </c>
      <c r="J33" s="541">
        <v>0.9</v>
      </c>
      <c r="K33" s="542">
        <v>13</v>
      </c>
      <c r="L33" s="542">
        <v>1488</v>
      </c>
      <c r="M33" s="541">
        <v>0.51</v>
      </c>
      <c r="N33" s="541">
        <v>0.36</v>
      </c>
      <c r="O33" s="541">
        <v>1.49</v>
      </c>
      <c r="P33" s="543">
        <v>0.62</v>
      </c>
      <c r="Q33" s="541">
        <v>0.6</v>
      </c>
      <c r="R33" s="542">
        <v>8</v>
      </c>
      <c r="S33" s="542">
        <v>1454</v>
      </c>
      <c r="T33" s="541">
        <v>0.28000000000000003</v>
      </c>
      <c r="U33" s="541">
        <v>0.27</v>
      </c>
      <c r="V33" s="541">
        <v>1.08</v>
      </c>
      <c r="W33" s="543">
        <v>0.53</v>
      </c>
      <c r="X33" s="541">
        <v>1.2</v>
      </c>
      <c r="Y33" s="542">
        <v>16</v>
      </c>
      <c r="Z33" s="542">
        <v>1351</v>
      </c>
      <c r="AA33" s="541">
        <v>0.73</v>
      </c>
      <c r="AB33" s="541">
        <v>0.45</v>
      </c>
      <c r="AC33" s="541">
        <v>1.92</v>
      </c>
      <c r="AD33" s="543">
        <v>0.74</v>
      </c>
      <c r="AE33" s="541">
        <v>0.4</v>
      </c>
      <c r="AF33" s="542">
        <v>5</v>
      </c>
      <c r="AG33" s="542">
        <v>1372</v>
      </c>
      <c r="AH33" s="541">
        <v>0.16</v>
      </c>
      <c r="AI33" s="541">
        <v>0.2</v>
      </c>
      <c r="AJ33" s="541">
        <v>0.85</v>
      </c>
      <c r="AK33" s="543">
        <v>0.49</v>
      </c>
    </row>
    <row r="34" spans="2:37" s="9" customFormat="1" ht="15.5" x14ac:dyDescent="0.35">
      <c r="B34" s="540" t="s">
        <v>227</v>
      </c>
      <c r="C34" s="541">
        <v>6.5</v>
      </c>
      <c r="D34" s="542">
        <v>97</v>
      </c>
      <c r="E34" s="542">
        <v>1499</v>
      </c>
      <c r="F34" s="541">
        <v>5.33</v>
      </c>
      <c r="G34" s="541">
        <v>1.1399999999999999</v>
      </c>
      <c r="H34" s="541">
        <v>7.83</v>
      </c>
      <c r="I34" s="543">
        <v>1.36</v>
      </c>
      <c r="J34" s="541">
        <v>5</v>
      </c>
      <c r="K34" s="542">
        <v>74</v>
      </c>
      <c r="L34" s="542">
        <v>1488</v>
      </c>
      <c r="M34" s="541">
        <v>3.98</v>
      </c>
      <c r="N34" s="541">
        <v>0.99</v>
      </c>
      <c r="O34" s="541">
        <v>6.2</v>
      </c>
      <c r="P34" s="543">
        <v>1.23</v>
      </c>
      <c r="Q34" s="541">
        <v>6.9</v>
      </c>
      <c r="R34" s="542">
        <v>100</v>
      </c>
      <c r="S34" s="542">
        <v>1449</v>
      </c>
      <c r="T34" s="541">
        <v>5.71</v>
      </c>
      <c r="U34" s="541">
        <v>1.19</v>
      </c>
      <c r="V34" s="541">
        <v>8.32</v>
      </c>
      <c r="W34" s="543">
        <v>1.42</v>
      </c>
      <c r="X34" s="541">
        <v>6.4</v>
      </c>
      <c r="Y34" s="542">
        <v>85</v>
      </c>
      <c r="Z34" s="542">
        <v>1338</v>
      </c>
      <c r="AA34" s="541">
        <v>5.17</v>
      </c>
      <c r="AB34" s="541">
        <v>1.18</v>
      </c>
      <c r="AC34" s="541">
        <v>7.79</v>
      </c>
      <c r="AD34" s="543">
        <v>1.44</v>
      </c>
      <c r="AE34" s="541">
        <v>6.1</v>
      </c>
      <c r="AF34" s="542">
        <v>85</v>
      </c>
      <c r="AG34" s="542">
        <v>1389</v>
      </c>
      <c r="AH34" s="541">
        <v>4.9800000000000004</v>
      </c>
      <c r="AI34" s="541">
        <v>1.1399999999999999</v>
      </c>
      <c r="AJ34" s="541">
        <v>7.51</v>
      </c>
      <c r="AK34" s="543">
        <v>1.39</v>
      </c>
    </row>
    <row r="35" spans="2:37" s="9" customFormat="1" ht="15.5" x14ac:dyDescent="0.35">
      <c r="B35" s="540" t="s">
        <v>379</v>
      </c>
      <c r="C35" s="541">
        <v>4.0999999999999996</v>
      </c>
      <c r="D35" s="542">
        <v>61</v>
      </c>
      <c r="E35" s="542">
        <v>1496</v>
      </c>
      <c r="F35" s="541">
        <v>3.19</v>
      </c>
      <c r="G35" s="541">
        <v>0.89</v>
      </c>
      <c r="H35" s="541">
        <v>5.2</v>
      </c>
      <c r="I35" s="543">
        <v>1.1200000000000001</v>
      </c>
      <c r="J35" s="541">
        <v>3.4</v>
      </c>
      <c r="K35" s="542">
        <v>51</v>
      </c>
      <c r="L35" s="542">
        <v>1484</v>
      </c>
      <c r="M35" s="541">
        <v>2.62</v>
      </c>
      <c r="N35" s="541">
        <v>0.82</v>
      </c>
      <c r="O35" s="541">
        <v>4.49</v>
      </c>
      <c r="P35" s="543">
        <v>1.05</v>
      </c>
      <c r="Q35" s="541">
        <v>3.8</v>
      </c>
      <c r="R35" s="542">
        <v>55</v>
      </c>
      <c r="S35" s="542">
        <v>1435</v>
      </c>
      <c r="T35" s="541">
        <v>2.96</v>
      </c>
      <c r="U35" s="541">
        <v>0.87</v>
      </c>
      <c r="V35" s="541">
        <v>4.96</v>
      </c>
      <c r="W35" s="543">
        <v>1.1299999999999999</v>
      </c>
      <c r="X35" s="541">
        <v>3.5</v>
      </c>
      <c r="Y35" s="542">
        <v>47</v>
      </c>
      <c r="Z35" s="542">
        <v>1329</v>
      </c>
      <c r="AA35" s="541">
        <v>2.67</v>
      </c>
      <c r="AB35" s="541">
        <v>0.87</v>
      </c>
      <c r="AC35" s="541">
        <v>4.67</v>
      </c>
      <c r="AD35" s="543">
        <v>1.1299999999999999</v>
      </c>
      <c r="AE35" s="541">
        <v>3</v>
      </c>
      <c r="AF35" s="542">
        <v>40</v>
      </c>
      <c r="AG35" s="542">
        <v>1339</v>
      </c>
      <c r="AH35" s="541">
        <v>2.2000000000000002</v>
      </c>
      <c r="AI35" s="541">
        <v>0.79</v>
      </c>
      <c r="AJ35" s="541">
        <v>4.04</v>
      </c>
      <c r="AK35" s="543">
        <v>1.05</v>
      </c>
    </row>
    <row r="36" spans="2:37" ht="15.5" x14ac:dyDescent="0.35">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row>
    <row r="37" spans="2:37" ht="15.5" x14ac:dyDescent="0.35">
      <c r="B37" s="10" t="s">
        <v>848</v>
      </c>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row>
    <row r="38" spans="2:37" ht="15.5" x14ac:dyDescent="0.35">
      <c r="B38" s="923" t="s">
        <v>849</v>
      </c>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row>
    <row r="39" spans="2:37" ht="15.5" x14ac:dyDescent="0.35">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row>
    <row r="40" spans="2:37" s="9" customFormat="1" ht="15.5" x14ac:dyDescent="0.35">
      <c r="B40" s="141"/>
      <c r="C40" s="141"/>
      <c r="D40" s="10"/>
      <c r="E40" s="10"/>
      <c r="F40" s="497">
        <v>2016</v>
      </c>
      <c r="G40" s="10"/>
      <c r="H40" s="10"/>
      <c r="I40" s="10"/>
      <c r="J40" s="141"/>
      <c r="K40" s="10"/>
      <c r="L40" s="10"/>
      <c r="M40" s="497">
        <v>2017</v>
      </c>
      <c r="N40" s="10"/>
      <c r="O40" s="10"/>
      <c r="P40" s="10"/>
      <c r="Q40" s="141"/>
      <c r="R40" s="10"/>
      <c r="S40" s="10"/>
      <c r="T40" s="497">
        <v>2018</v>
      </c>
      <c r="U40" s="10"/>
      <c r="V40" s="10"/>
      <c r="W40" s="10"/>
      <c r="X40" s="141"/>
      <c r="Y40" s="10"/>
      <c r="Z40" s="10"/>
      <c r="AA40" s="497">
        <v>2019</v>
      </c>
      <c r="AB40" s="10"/>
      <c r="AC40" s="10"/>
      <c r="AD40" s="10"/>
      <c r="AE40" s="141"/>
      <c r="AF40" s="10"/>
      <c r="AG40" s="10"/>
      <c r="AH40" s="497">
        <v>2020</v>
      </c>
      <c r="AI40" s="10"/>
      <c r="AJ40" s="10"/>
      <c r="AK40" s="10"/>
    </row>
    <row r="41" spans="2:37" s="9" customFormat="1" ht="46.5" x14ac:dyDescent="0.35">
      <c r="B41" s="536" t="s">
        <v>384</v>
      </c>
      <c r="C41" s="537" t="s">
        <v>727</v>
      </c>
      <c r="D41" s="538" t="s">
        <v>728</v>
      </c>
      <c r="E41" s="538" t="s">
        <v>716</v>
      </c>
      <c r="F41" s="537" t="s">
        <v>717</v>
      </c>
      <c r="G41" s="537" t="s">
        <v>718</v>
      </c>
      <c r="H41" s="537" t="s">
        <v>719</v>
      </c>
      <c r="I41" s="539" t="s">
        <v>720</v>
      </c>
      <c r="J41" s="537" t="s">
        <v>727</v>
      </c>
      <c r="K41" s="538" t="s">
        <v>728</v>
      </c>
      <c r="L41" s="538" t="s">
        <v>716</v>
      </c>
      <c r="M41" s="537" t="s">
        <v>717</v>
      </c>
      <c r="N41" s="537" t="s">
        <v>718</v>
      </c>
      <c r="O41" s="537" t="s">
        <v>719</v>
      </c>
      <c r="P41" s="539" t="s">
        <v>720</v>
      </c>
      <c r="Q41" s="537" t="s">
        <v>727</v>
      </c>
      <c r="R41" s="538" t="s">
        <v>728</v>
      </c>
      <c r="S41" s="538" t="s">
        <v>716</v>
      </c>
      <c r="T41" s="537" t="s">
        <v>717</v>
      </c>
      <c r="U41" s="537" t="s">
        <v>718</v>
      </c>
      <c r="V41" s="537" t="s">
        <v>719</v>
      </c>
      <c r="W41" s="539" t="s">
        <v>720</v>
      </c>
      <c r="X41" s="537" t="s">
        <v>727</v>
      </c>
      <c r="Y41" s="538" t="s">
        <v>728</v>
      </c>
      <c r="Z41" s="538" t="s">
        <v>716</v>
      </c>
      <c r="AA41" s="537" t="s">
        <v>717</v>
      </c>
      <c r="AB41" s="537" t="s">
        <v>718</v>
      </c>
      <c r="AC41" s="537" t="s">
        <v>719</v>
      </c>
      <c r="AD41" s="539" t="s">
        <v>720</v>
      </c>
      <c r="AE41" s="537" t="s">
        <v>727</v>
      </c>
      <c r="AF41" s="538" t="s">
        <v>728</v>
      </c>
      <c r="AG41" s="538" t="s">
        <v>716</v>
      </c>
      <c r="AH41" s="537" t="s">
        <v>717</v>
      </c>
      <c r="AI41" s="537" t="s">
        <v>718</v>
      </c>
      <c r="AJ41" s="537" t="s">
        <v>719</v>
      </c>
      <c r="AK41" s="539" t="s">
        <v>720</v>
      </c>
    </row>
    <row r="42" spans="2:37" s="9" customFormat="1" ht="15.5" x14ac:dyDescent="0.35">
      <c r="B42" s="540" t="s">
        <v>543</v>
      </c>
      <c r="C42" s="541">
        <v>6.2</v>
      </c>
      <c r="D42" s="542">
        <v>92</v>
      </c>
      <c r="E42" s="542">
        <v>1488</v>
      </c>
      <c r="F42" s="541">
        <v>5.07</v>
      </c>
      <c r="G42" s="541">
        <v>1.1100000000000001</v>
      </c>
      <c r="H42" s="541">
        <v>7.52</v>
      </c>
      <c r="I42" s="543">
        <v>1.34</v>
      </c>
      <c r="J42" s="541">
        <v>5.5</v>
      </c>
      <c r="K42" s="542">
        <v>82</v>
      </c>
      <c r="L42" s="542">
        <v>1489</v>
      </c>
      <c r="M42" s="541">
        <v>4.46</v>
      </c>
      <c r="N42" s="541">
        <v>1.05</v>
      </c>
      <c r="O42" s="541">
        <v>6.78</v>
      </c>
      <c r="P42" s="543">
        <v>1.27</v>
      </c>
      <c r="Q42" s="541">
        <v>5.9</v>
      </c>
      <c r="R42" s="542">
        <v>85</v>
      </c>
      <c r="S42" s="542">
        <v>1452</v>
      </c>
      <c r="T42" s="541">
        <v>4.76</v>
      </c>
      <c r="U42" s="541">
        <v>1.0900000000000001</v>
      </c>
      <c r="V42" s="541">
        <v>7.18</v>
      </c>
      <c r="W42" s="543">
        <v>1.33</v>
      </c>
      <c r="X42" s="541">
        <v>5</v>
      </c>
      <c r="Y42" s="542">
        <v>68</v>
      </c>
      <c r="Z42" s="542">
        <v>1354</v>
      </c>
      <c r="AA42" s="541">
        <v>3.98</v>
      </c>
      <c r="AB42" s="541">
        <v>1.04</v>
      </c>
      <c r="AC42" s="541">
        <v>6.32</v>
      </c>
      <c r="AD42" s="543">
        <v>1.3</v>
      </c>
      <c r="AE42" s="541">
        <v>3.6</v>
      </c>
      <c r="AF42" s="542">
        <v>50</v>
      </c>
      <c r="AG42" s="542">
        <v>1376</v>
      </c>
      <c r="AH42" s="541">
        <v>2.77</v>
      </c>
      <c r="AI42" s="541">
        <v>0.86</v>
      </c>
      <c r="AJ42" s="541">
        <v>4.76</v>
      </c>
      <c r="AK42" s="543">
        <v>1.1299999999999999</v>
      </c>
    </row>
    <row r="43" spans="2:37" s="9" customFormat="1" ht="15.5" x14ac:dyDescent="0.35">
      <c r="B43" s="540" t="s">
        <v>249</v>
      </c>
      <c r="C43" s="541">
        <v>12.9</v>
      </c>
      <c r="D43" s="542">
        <v>190</v>
      </c>
      <c r="E43" s="542">
        <v>1476</v>
      </c>
      <c r="F43" s="541">
        <v>11.26</v>
      </c>
      <c r="G43" s="541">
        <v>1.61</v>
      </c>
      <c r="H43" s="541">
        <v>14.68</v>
      </c>
      <c r="I43" s="543">
        <v>1.81</v>
      </c>
      <c r="J43" s="541">
        <v>13.2</v>
      </c>
      <c r="K43" s="542">
        <v>196</v>
      </c>
      <c r="L43" s="542">
        <v>1489</v>
      </c>
      <c r="M43" s="541">
        <v>11.54</v>
      </c>
      <c r="N43" s="541">
        <v>1.62</v>
      </c>
      <c r="O43" s="541">
        <v>14.98</v>
      </c>
      <c r="P43" s="543">
        <v>1.82</v>
      </c>
      <c r="Q43" s="541">
        <v>16.8</v>
      </c>
      <c r="R43" s="542">
        <v>244</v>
      </c>
      <c r="S43" s="542">
        <v>1449</v>
      </c>
      <c r="T43" s="541">
        <v>15</v>
      </c>
      <c r="U43" s="541">
        <v>1.84</v>
      </c>
      <c r="V43" s="541">
        <v>18.850000000000001</v>
      </c>
      <c r="W43" s="543">
        <v>2.0099999999999998</v>
      </c>
      <c r="X43" s="541">
        <v>16.5</v>
      </c>
      <c r="Y43" s="542">
        <v>224</v>
      </c>
      <c r="Z43" s="542">
        <v>1356</v>
      </c>
      <c r="AA43" s="541">
        <v>14.64</v>
      </c>
      <c r="AB43" s="541">
        <v>1.88</v>
      </c>
      <c r="AC43" s="541">
        <v>18.59</v>
      </c>
      <c r="AD43" s="543">
        <v>2.0699999999999998</v>
      </c>
      <c r="AE43" s="541">
        <v>14.8</v>
      </c>
      <c r="AF43" s="542">
        <v>204</v>
      </c>
      <c r="AG43" s="542">
        <v>1375</v>
      </c>
      <c r="AH43" s="541">
        <v>13.06</v>
      </c>
      <c r="AI43" s="541">
        <v>1.78</v>
      </c>
      <c r="AJ43" s="541">
        <v>16.809999999999999</v>
      </c>
      <c r="AK43" s="543">
        <v>1.97</v>
      </c>
    </row>
    <row r="44" spans="2:37" s="9" customFormat="1" ht="15.5" x14ac:dyDescent="0.35">
      <c r="B44" s="540" t="s">
        <v>532</v>
      </c>
      <c r="C44" s="541">
        <v>0.3</v>
      </c>
      <c r="D44" s="542">
        <v>5</v>
      </c>
      <c r="E44" s="542">
        <v>1477</v>
      </c>
      <c r="F44" s="541">
        <v>0.14000000000000001</v>
      </c>
      <c r="G44" s="541">
        <v>0.2</v>
      </c>
      <c r="H44" s="541">
        <v>0.79</v>
      </c>
      <c r="I44" s="543">
        <v>0.45</v>
      </c>
      <c r="J44" s="541">
        <v>0.3</v>
      </c>
      <c r="K44" s="542">
        <v>5</v>
      </c>
      <c r="L44" s="542">
        <v>1482</v>
      </c>
      <c r="M44" s="541">
        <v>0.14000000000000001</v>
      </c>
      <c r="N44" s="541">
        <v>0.2</v>
      </c>
      <c r="O44" s="541">
        <v>0.79</v>
      </c>
      <c r="P44" s="543">
        <v>0.45</v>
      </c>
      <c r="Q44" s="541">
        <v>0.3</v>
      </c>
      <c r="R44" s="542">
        <v>5</v>
      </c>
      <c r="S44" s="542">
        <v>1446</v>
      </c>
      <c r="T44" s="541">
        <v>0.15</v>
      </c>
      <c r="U44" s="541">
        <v>0.2</v>
      </c>
      <c r="V44" s="541">
        <v>0.81</v>
      </c>
      <c r="W44" s="543">
        <v>0.46</v>
      </c>
      <c r="X44" s="541">
        <v>0.5</v>
      </c>
      <c r="Y44" s="542">
        <v>7</v>
      </c>
      <c r="Z44" s="542">
        <v>1348</v>
      </c>
      <c r="AA44" s="541">
        <v>0.25</v>
      </c>
      <c r="AB44" s="541">
        <v>0.27</v>
      </c>
      <c r="AC44" s="541">
        <v>1.07</v>
      </c>
      <c r="AD44" s="543">
        <v>0.55000000000000004</v>
      </c>
      <c r="AE44" s="541">
        <v>0.7</v>
      </c>
      <c r="AF44" s="542">
        <v>10</v>
      </c>
      <c r="AG44" s="542">
        <v>1367</v>
      </c>
      <c r="AH44" s="541">
        <v>0.4</v>
      </c>
      <c r="AI44" s="541">
        <v>0.33</v>
      </c>
      <c r="AJ44" s="541">
        <v>1.34</v>
      </c>
      <c r="AK44" s="543">
        <v>0.61</v>
      </c>
    </row>
    <row r="45" spans="2:37" s="9" customFormat="1" ht="15.5" x14ac:dyDescent="0.35">
      <c r="B45" s="540" t="s">
        <v>247</v>
      </c>
      <c r="C45" s="541">
        <v>14.5</v>
      </c>
      <c r="D45" s="542">
        <v>217</v>
      </c>
      <c r="E45" s="542">
        <v>1501</v>
      </c>
      <c r="F45" s="541">
        <v>12.77</v>
      </c>
      <c r="G45" s="541">
        <v>1.69</v>
      </c>
      <c r="H45" s="541">
        <v>16.329999999999998</v>
      </c>
      <c r="I45" s="543">
        <v>1.87</v>
      </c>
      <c r="J45" s="541">
        <v>16.600000000000001</v>
      </c>
      <c r="K45" s="542">
        <v>248</v>
      </c>
      <c r="L45" s="542">
        <v>1494</v>
      </c>
      <c r="M45" s="541">
        <v>14.8</v>
      </c>
      <c r="N45" s="541">
        <v>1.8</v>
      </c>
      <c r="O45" s="541">
        <v>18.57</v>
      </c>
      <c r="P45" s="543">
        <v>1.97</v>
      </c>
      <c r="Q45" s="541">
        <v>18.8</v>
      </c>
      <c r="R45" s="542">
        <v>276</v>
      </c>
      <c r="S45" s="542">
        <v>1466</v>
      </c>
      <c r="T45" s="541">
        <v>16.91</v>
      </c>
      <c r="U45" s="541">
        <v>1.92</v>
      </c>
      <c r="V45" s="541">
        <v>20.91</v>
      </c>
      <c r="W45" s="543">
        <v>2.08</v>
      </c>
      <c r="X45" s="541">
        <v>20.7</v>
      </c>
      <c r="Y45" s="542">
        <v>282</v>
      </c>
      <c r="Z45" s="542">
        <v>1361</v>
      </c>
      <c r="AA45" s="541">
        <v>18.649999999999999</v>
      </c>
      <c r="AB45" s="541">
        <v>2.0699999999999998</v>
      </c>
      <c r="AC45" s="541">
        <v>22.95</v>
      </c>
      <c r="AD45" s="543">
        <v>2.23</v>
      </c>
      <c r="AE45" s="541">
        <v>19.7</v>
      </c>
      <c r="AF45" s="542">
        <v>272</v>
      </c>
      <c r="AG45" s="542">
        <v>1384</v>
      </c>
      <c r="AH45" s="541">
        <v>17.64</v>
      </c>
      <c r="AI45" s="541">
        <v>2.0099999999999998</v>
      </c>
      <c r="AJ45" s="541">
        <v>21.83</v>
      </c>
      <c r="AK45" s="543">
        <v>2.1800000000000002</v>
      </c>
    </row>
    <row r="46" spans="2:37" s="9" customFormat="1" ht="15.5" x14ac:dyDescent="0.35">
      <c r="B46" s="540" t="s">
        <v>544</v>
      </c>
      <c r="C46" s="541">
        <v>0.2</v>
      </c>
      <c r="D46" s="542">
        <v>3</v>
      </c>
      <c r="E46" s="542">
        <v>1495</v>
      </c>
      <c r="F46" s="541">
        <v>7.0000000000000007E-2</v>
      </c>
      <c r="G46" s="541">
        <v>0.13</v>
      </c>
      <c r="H46" s="541">
        <v>0.59</v>
      </c>
      <c r="I46" s="543">
        <v>0.39</v>
      </c>
      <c r="J46" s="541">
        <v>0</v>
      </c>
      <c r="K46" s="542">
        <v>0</v>
      </c>
      <c r="L46" s="542">
        <v>1493</v>
      </c>
      <c r="M46" s="541">
        <v>0</v>
      </c>
      <c r="N46" s="541">
        <v>0</v>
      </c>
      <c r="O46" s="541">
        <v>0.26</v>
      </c>
      <c r="P46" s="543">
        <v>0.26</v>
      </c>
      <c r="Q46" s="541">
        <v>0</v>
      </c>
      <c r="R46" s="542">
        <v>0</v>
      </c>
      <c r="S46" s="542">
        <v>1497</v>
      </c>
      <c r="T46" s="541">
        <v>0</v>
      </c>
      <c r="U46" s="541">
        <v>0</v>
      </c>
      <c r="V46" s="541">
        <v>0.26</v>
      </c>
      <c r="W46" s="543">
        <v>0.26</v>
      </c>
      <c r="X46" s="541">
        <v>0</v>
      </c>
      <c r="Y46" s="542">
        <v>0</v>
      </c>
      <c r="Z46" s="542">
        <v>1421</v>
      </c>
      <c r="AA46" s="541">
        <v>0</v>
      </c>
      <c r="AB46" s="541">
        <v>0</v>
      </c>
      <c r="AC46" s="541">
        <v>0.27</v>
      </c>
      <c r="AD46" s="543">
        <v>0.27</v>
      </c>
      <c r="AE46" s="541">
        <v>0</v>
      </c>
      <c r="AF46" s="542">
        <v>0</v>
      </c>
      <c r="AG46" s="542">
        <v>1432</v>
      </c>
      <c r="AH46" s="541">
        <v>0</v>
      </c>
      <c r="AI46" s="541">
        <v>0</v>
      </c>
      <c r="AJ46" s="541">
        <v>0.27</v>
      </c>
      <c r="AK46" s="543">
        <v>0.27</v>
      </c>
    </row>
    <row r="47" spans="2:37" s="9" customFormat="1" ht="15.5" x14ac:dyDescent="0.35">
      <c r="B47" s="540" t="s">
        <v>846</v>
      </c>
      <c r="C47" s="541">
        <v>14.5</v>
      </c>
      <c r="D47" s="542">
        <v>216</v>
      </c>
      <c r="E47" s="542">
        <v>1494</v>
      </c>
      <c r="F47" s="541">
        <v>12.77</v>
      </c>
      <c r="G47" s="541">
        <v>1.69</v>
      </c>
      <c r="H47" s="541">
        <v>16.329999999999998</v>
      </c>
      <c r="I47" s="543">
        <v>1.87</v>
      </c>
      <c r="J47" s="541">
        <v>13.3</v>
      </c>
      <c r="K47" s="542">
        <v>198</v>
      </c>
      <c r="L47" s="542">
        <v>1491</v>
      </c>
      <c r="M47" s="541">
        <v>11.65</v>
      </c>
      <c r="N47" s="541">
        <v>1.63</v>
      </c>
      <c r="O47" s="541">
        <v>15.1</v>
      </c>
      <c r="P47" s="543">
        <v>1.82</v>
      </c>
      <c r="Q47" s="541">
        <v>13</v>
      </c>
      <c r="R47" s="542">
        <v>189</v>
      </c>
      <c r="S47" s="542">
        <v>1453</v>
      </c>
      <c r="T47" s="541">
        <v>11.38</v>
      </c>
      <c r="U47" s="541">
        <v>1.63</v>
      </c>
      <c r="V47" s="541">
        <v>14.84</v>
      </c>
      <c r="W47" s="543">
        <v>1.83</v>
      </c>
      <c r="X47" s="541">
        <v>15.3</v>
      </c>
      <c r="Y47" s="542">
        <v>207</v>
      </c>
      <c r="Z47" s="542">
        <v>1352</v>
      </c>
      <c r="AA47" s="541">
        <v>13.49</v>
      </c>
      <c r="AB47" s="541">
        <v>1.82</v>
      </c>
      <c r="AC47" s="541">
        <v>17.329999999999998</v>
      </c>
      <c r="AD47" s="543">
        <v>2.02</v>
      </c>
      <c r="AE47" s="541">
        <v>11.8</v>
      </c>
      <c r="AF47" s="542">
        <v>162</v>
      </c>
      <c r="AG47" s="542">
        <v>1374</v>
      </c>
      <c r="AH47" s="541">
        <v>10.19</v>
      </c>
      <c r="AI47" s="541">
        <v>1.6</v>
      </c>
      <c r="AJ47" s="541">
        <v>13.6</v>
      </c>
      <c r="AK47" s="543">
        <v>1.81</v>
      </c>
    </row>
    <row r="48" spans="2:37" s="9" customFormat="1" ht="15.5" x14ac:dyDescent="0.35">
      <c r="B48" s="540" t="s">
        <v>847</v>
      </c>
      <c r="C48" s="541">
        <v>0.3</v>
      </c>
      <c r="D48" s="542">
        <v>5</v>
      </c>
      <c r="E48" s="542">
        <v>1488</v>
      </c>
      <c r="F48" s="541">
        <v>0.14000000000000001</v>
      </c>
      <c r="G48" s="541">
        <v>0.2</v>
      </c>
      <c r="H48" s="541">
        <v>0.78</v>
      </c>
      <c r="I48" s="543">
        <v>0.44</v>
      </c>
      <c r="J48" s="541">
        <v>0.9</v>
      </c>
      <c r="K48" s="542">
        <v>14</v>
      </c>
      <c r="L48" s="542">
        <v>1488</v>
      </c>
      <c r="M48" s="541">
        <v>0.56000000000000005</v>
      </c>
      <c r="N48" s="541">
        <v>0.38</v>
      </c>
      <c r="O48" s="541">
        <v>1.57</v>
      </c>
      <c r="P48" s="543">
        <v>0.63</v>
      </c>
      <c r="Q48" s="541">
        <v>0.7</v>
      </c>
      <c r="R48" s="542">
        <v>10</v>
      </c>
      <c r="S48" s="542">
        <v>1454</v>
      </c>
      <c r="T48" s="541">
        <v>0.37</v>
      </c>
      <c r="U48" s="541">
        <v>0.32</v>
      </c>
      <c r="V48" s="541">
        <v>1.26</v>
      </c>
      <c r="W48" s="543">
        <v>0.56999999999999995</v>
      </c>
      <c r="X48" s="541">
        <v>1.3</v>
      </c>
      <c r="Y48" s="542">
        <v>17</v>
      </c>
      <c r="Z48" s="542">
        <v>1351</v>
      </c>
      <c r="AA48" s="541">
        <v>0.79</v>
      </c>
      <c r="AB48" s="541">
        <v>0.47</v>
      </c>
      <c r="AC48" s="541">
        <v>2.0099999999999998</v>
      </c>
      <c r="AD48" s="543">
        <v>0.75</v>
      </c>
      <c r="AE48" s="541">
        <v>0.4</v>
      </c>
      <c r="AF48" s="542">
        <v>5</v>
      </c>
      <c r="AG48" s="542">
        <v>1372</v>
      </c>
      <c r="AH48" s="541">
        <v>0.16</v>
      </c>
      <c r="AI48" s="541">
        <v>0.2</v>
      </c>
      <c r="AJ48" s="541">
        <v>0.85</v>
      </c>
      <c r="AK48" s="543">
        <v>0.49</v>
      </c>
    </row>
    <row r="49" spans="2:37" s="9" customFormat="1" ht="15.5" x14ac:dyDescent="0.35">
      <c r="B49" s="540" t="s">
        <v>227</v>
      </c>
      <c r="C49" s="541">
        <v>6.8</v>
      </c>
      <c r="D49" s="542">
        <v>102</v>
      </c>
      <c r="E49" s="542">
        <v>1499</v>
      </c>
      <c r="F49" s="541">
        <v>5.64</v>
      </c>
      <c r="G49" s="541">
        <v>1.1599999999999999</v>
      </c>
      <c r="H49" s="541">
        <v>8.19</v>
      </c>
      <c r="I49" s="543">
        <v>1.39</v>
      </c>
      <c r="J49" s="541">
        <v>5.0999999999999996</v>
      </c>
      <c r="K49" s="542">
        <v>76</v>
      </c>
      <c r="L49" s="542">
        <v>1488</v>
      </c>
      <c r="M49" s="541">
        <v>4.0999999999999996</v>
      </c>
      <c r="N49" s="541">
        <v>1.01</v>
      </c>
      <c r="O49" s="541">
        <v>6.35</v>
      </c>
      <c r="P49" s="543">
        <v>1.24</v>
      </c>
      <c r="Q49" s="541">
        <v>7</v>
      </c>
      <c r="R49" s="542">
        <v>102</v>
      </c>
      <c r="S49" s="542">
        <v>1449</v>
      </c>
      <c r="T49" s="541">
        <v>5.83</v>
      </c>
      <c r="U49" s="541">
        <v>1.21</v>
      </c>
      <c r="V49" s="541">
        <v>8.4700000000000006</v>
      </c>
      <c r="W49" s="543">
        <v>1.43</v>
      </c>
      <c r="X49" s="541">
        <v>6.7</v>
      </c>
      <c r="Y49" s="542">
        <v>90</v>
      </c>
      <c r="Z49" s="542">
        <v>1338</v>
      </c>
      <c r="AA49" s="541">
        <v>5.5</v>
      </c>
      <c r="AB49" s="541">
        <v>1.23</v>
      </c>
      <c r="AC49" s="541">
        <v>8.1999999999999993</v>
      </c>
      <c r="AD49" s="543">
        <v>1.47</v>
      </c>
      <c r="AE49" s="541">
        <v>6.6</v>
      </c>
      <c r="AF49" s="542">
        <v>91</v>
      </c>
      <c r="AG49" s="542">
        <v>1389</v>
      </c>
      <c r="AH49" s="541">
        <v>5.37</v>
      </c>
      <c r="AI49" s="541">
        <v>1.18</v>
      </c>
      <c r="AJ49" s="541">
        <v>7.98</v>
      </c>
      <c r="AK49" s="543">
        <v>1.43</v>
      </c>
    </row>
    <row r="50" spans="2:37" s="9" customFormat="1" ht="15.5" x14ac:dyDescent="0.35">
      <c r="B50" s="540" t="s">
        <v>379</v>
      </c>
      <c r="C50" s="541">
        <v>4.5999999999999996</v>
      </c>
      <c r="D50" s="542">
        <v>69</v>
      </c>
      <c r="E50" s="542">
        <v>1496</v>
      </c>
      <c r="F50" s="541">
        <v>3.66</v>
      </c>
      <c r="G50" s="541">
        <v>0.95</v>
      </c>
      <c r="H50" s="541">
        <v>5.8</v>
      </c>
      <c r="I50" s="543">
        <v>1.19</v>
      </c>
      <c r="J50" s="541">
        <v>4</v>
      </c>
      <c r="K50" s="542">
        <v>60</v>
      </c>
      <c r="L50" s="542">
        <v>1484</v>
      </c>
      <c r="M50" s="541">
        <v>3.15</v>
      </c>
      <c r="N50" s="541">
        <v>0.89</v>
      </c>
      <c r="O50" s="541">
        <v>5.17</v>
      </c>
      <c r="P50" s="543">
        <v>1.1299999999999999</v>
      </c>
      <c r="Q50" s="541">
        <v>3.8</v>
      </c>
      <c r="R50" s="542">
        <v>55</v>
      </c>
      <c r="S50" s="542">
        <v>1435</v>
      </c>
      <c r="T50" s="541">
        <v>2.96</v>
      </c>
      <c r="U50" s="541">
        <v>0.87</v>
      </c>
      <c r="V50" s="541">
        <v>4.96</v>
      </c>
      <c r="W50" s="543">
        <v>1.1299999999999999</v>
      </c>
      <c r="X50" s="541">
        <v>4</v>
      </c>
      <c r="Y50" s="542">
        <v>53</v>
      </c>
      <c r="Z50" s="542">
        <v>1329</v>
      </c>
      <c r="AA50" s="541">
        <v>3.06</v>
      </c>
      <c r="AB50" s="541">
        <v>0.93</v>
      </c>
      <c r="AC50" s="541">
        <v>5.18</v>
      </c>
      <c r="AD50" s="543">
        <v>1.19</v>
      </c>
      <c r="AE50" s="541">
        <v>3.1</v>
      </c>
      <c r="AF50" s="542">
        <v>42</v>
      </c>
      <c r="AG50" s="542">
        <v>1339</v>
      </c>
      <c r="AH50" s="541">
        <v>2.33</v>
      </c>
      <c r="AI50" s="541">
        <v>0.81</v>
      </c>
      <c r="AJ50" s="541">
        <v>4.21</v>
      </c>
      <c r="AK50" s="543">
        <v>1.07</v>
      </c>
    </row>
  </sheetData>
  <hyperlinks>
    <hyperlink ref="M8" location="'Tab 44 - Livestock Animal Staph'!A1" display="Click here to view animal Staphylococcus data"/>
    <hyperlink ref="B8" location="Contents!A1" display="Contents!A1"/>
    <hyperlink ref="D8" location="'Tab 37 - G+ve MRSA'!A1" display="Tab 37 - G+ve MRSA"/>
  </hyperlinks>
  <pageMargins left="0.7" right="0.7" top="0.75" bottom="0.75" header="0.3" footer="0.3"/>
  <pageSetup paperSize="9" orientation="portrait" horizontalDpi="300" verticalDpi="300"/>
  <drawing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8792D"/>
  </sheetPr>
  <dimension ref="B1:AK50"/>
  <sheetViews>
    <sheetView showGridLines="0" zoomScale="80" zoomScaleNormal="80" workbookViewId="0">
      <selection activeCell="B15" sqref="B15:C20"/>
    </sheetView>
  </sheetViews>
  <sheetFormatPr defaultColWidth="10.81640625" defaultRowHeight="14" x14ac:dyDescent="0.3"/>
  <cols>
    <col min="1" max="1" width="1.453125" style="8" customWidth="1"/>
    <col min="2" max="2" width="30.54296875" style="8" customWidth="1"/>
    <col min="3" max="37" width="12.54296875" style="8" customWidth="1"/>
    <col min="38" max="16384" width="10.81640625" style="8"/>
  </cols>
  <sheetData>
    <row r="1" spans="2:37" s="15" customFormat="1" ht="5.15" customHeight="1" x14ac:dyDescent="0.35">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2:37" s="15" customFormat="1" ht="15.5" x14ac:dyDescent="0.35">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2:37" s="15" customFormat="1" ht="15.5" x14ac:dyDescent="0.35">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s="15" customFormat="1" ht="15.75" customHeight="1" x14ac:dyDescent="0.35">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s="15" customFormat="1" ht="15.75" customHeight="1" x14ac:dyDescent="0.35">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s="15" customFormat="1" ht="18" x14ac:dyDescent="0.4">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2:37" s="15" customFormat="1" ht="18" x14ac:dyDescent="0.4">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2:37" s="15" customFormat="1" ht="18" x14ac:dyDescent="0.4">
      <c r="B8" s="171" t="s">
        <v>131</v>
      </c>
      <c r="C8" s="20"/>
      <c r="D8" s="151" t="s">
        <v>850</v>
      </c>
      <c r="E8" s="19"/>
      <c r="F8" s="19"/>
      <c r="G8" s="19"/>
      <c r="H8" s="19"/>
      <c r="I8" s="30"/>
      <c r="J8" s="30"/>
      <c r="K8" s="30"/>
      <c r="L8" s="30"/>
      <c r="M8" s="151" t="s">
        <v>840</v>
      </c>
      <c r="N8" s="30"/>
      <c r="O8" s="30"/>
      <c r="P8" s="30"/>
      <c r="Q8" s="30"/>
      <c r="R8" s="30"/>
      <c r="S8" s="30"/>
      <c r="T8" s="30"/>
      <c r="U8" s="30"/>
      <c r="V8" s="30"/>
      <c r="W8" s="30"/>
      <c r="X8" s="30"/>
      <c r="Y8" s="30"/>
      <c r="Z8" s="30"/>
      <c r="AA8" s="30"/>
      <c r="AB8" s="30"/>
      <c r="AC8" s="30"/>
      <c r="AD8" s="30"/>
      <c r="AE8" s="30"/>
      <c r="AF8" s="30"/>
      <c r="AG8" s="30"/>
      <c r="AH8" s="30"/>
      <c r="AI8" s="30"/>
      <c r="AJ8" s="30"/>
      <c r="AK8" s="30"/>
    </row>
    <row r="9" spans="2:37" s="15" customFormat="1" ht="18" x14ac:dyDescent="0.4">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s="15" customFormat="1" ht="18" x14ac:dyDescent="0.4">
      <c r="B10" s="20" t="s">
        <v>851</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s="15" customFormat="1" ht="15.5" x14ac:dyDescent="0.35">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7" ht="15.5" x14ac:dyDescent="0.35">
      <c r="B12" s="10" t="s">
        <v>852</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row>
    <row r="13" spans="2:37" ht="15.5" x14ac:dyDescent="0.35">
      <c r="B13" s="923" t="s">
        <v>853</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2:37" ht="15.5" x14ac:dyDescent="0.3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row>
    <row r="15" spans="2:37" ht="31" x14ac:dyDescent="0.35">
      <c r="B15" s="141" t="s">
        <v>275</v>
      </c>
      <c r="C15" s="532" t="s">
        <v>710</v>
      </c>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row>
    <row r="16" spans="2:37" ht="15.5" x14ac:dyDescent="0.35">
      <c r="B16" s="143">
        <v>2016</v>
      </c>
      <c r="C16" s="533">
        <v>88</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2:37" ht="15.5" x14ac:dyDescent="0.35">
      <c r="B17" s="143">
        <v>2017</v>
      </c>
      <c r="C17" s="533">
        <v>76</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5.5" x14ac:dyDescent="0.35">
      <c r="B18" s="143">
        <v>2018</v>
      </c>
      <c r="C18" s="533">
        <v>70</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5.5" x14ac:dyDescent="0.35">
      <c r="B19" s="143">
        <v>2019</v>
      </c>
      <c r="C19" s="533">
        <v>46</v>
      </c>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ht="15.5" x14ac:dyDescent="0.35">
      <c r="B20" s="143">
        <v>2020</v>
      </c>
      <c r="C20" s="533">
        <v>39</v>
      </c>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row>
    <row r="21" spans="2:37" ht="15.5" x14ac:dyDescent="0.35">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2:37" ht="15.5" x14ac:dyDescent="0.35">
      <c r="B22" s="10" t="s">
        <v>854</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row>
    <row r="23" spans="2:37" ht="15.5" x14ac:dyDescent="0.35">
      <c r="B23" s="923" t="s">
        <v>855</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row>
    <row r="24" spans="2:37" ht="15.5" x14ac:dyDescent="0.3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row>
    <row r="25" spans="2:37" s="9" customFormat="1" ht="15.5" x14ac:dyDescent="0.35">
      <c r="B25" s="141"/>
      <c r="C25" s="141"/>
      <c r="D25" s="10"/>
      <c r="E25" s="10"/>
      <c r="F25" s="497">
        <v>2016</v>
      </c>
      <c r="G25" s="10"/>
      <c r="H25" s="10"/>
      <c r="I25" s="10"/>
      <c r="J25" s="141"/>
      <c r="K25" s="10"/>
      <c r="L25" s="10"/>
      <c r="M25" s="497">
        <v>2017</v>
      </c>
      <c r="N25" s="10"/>
      <c r="O25" s="10"/>
      <c r="P25" s="10"/>
      <c r="Q25" s="141"/>
      <c r="R25" s="10"/>
      <c r="S25" s="10"/>
      <c r="T25" s="497">
        <v>2018</v>
      </c>
      <c r="U25" s="10"/>
      <c r="V25" s="10"/>
      <c r="W25" s="10"/>
      <c r="X25" s="141"/>
      <c r="Y25" s="10"/>
      <c r="Z25" s="10"/>
      <c r="AA25" s="497">
        <v>2019</v>
      </c>
      <c r="AB25" s="10"/>
      <c r="AC25" s="10"/>
      <c r="AD25" s="10"/>
      <c r="AE25" s="141"/>
      <c r="AF25" s="10"/>
      <c r="AG25" s="10"/>
      <c r="AH25" s="497">
        <v>2020</v>
      </c>
      <c r="AI25" s="10"/>
      <c r="AJ25" s="10"/>
      <c r="AK25" s="10"/>
    </row>
    <row r="26" spans="2:37" s="9" customFormat="1" ht="46.5" x14ac:dyDescent="0.35">
      <c r="B26" s="536" t="s">
        <v>384</v>
      </c>
      <c r="C26" s="537" t="s">
        <v>714</v>
      </c>
      <c r="D26" s="538" t="s">
        <v>715</v>
      </c>
      <c r="E26" s="538" t="s">
        <v>716</v>
      </c>
      <c r="F26" s="537" t="s">
        <v>717</v>
      </c>
      <c r="G26" s="537" t="s">
        <v>718</v>
      </c>
      <c r="H26" s="537" t="s">
        <v>719</v>
      </c>
      <c r="I26" s="539" t="s">
        <v>720</v>
      </c>
      <c r="J26" s="537" t="s">
        <v>714</v>
      </c>
      <c r="K26" s="538" t="s">
        <v>715</v>
      </c>
      <c r="L26" s="538" t="s">
        <v>716</v>
      </c>
      <c r="M26" s="537" t="s">
        <v>717</v>
      </c>
      <c r="N26" s="537" t="s">
        <v>718</v>
      </c>
      <c r="O26" s="537" t="s">
        <v>719</v>
      </c>
      <c r="P26" s="539" t="s">
        <v>720</v>
      </c>
      <c r="Q26" s="537" t="s">
        <v>714</v>
      </c>
      <c r="R26" s="538" t="s">
        <v>715</v>
      </c>
      <c r="S26" s="538" t="s">
        <v>716</v>
      </c>
      <c r="T26" s="537" t="s">
        <v>717</v>
      </c>
      <c r="U26" s="537" t="s">
        <v>718</v>
      </c>
      <c r="V26" s="537" t="s">
        <v>719</v>
      </c>
      <c r="W26" s="539" t="s">
        <v>720</v>
      </c>
      <c r="X26" s="537" t="s">
        <v>714</v>
      </c>
      <c r="Y26" s="538" t="s">
        <v>715</v>
      </c>
      <c r="Z26" s="538" t="s">
        <v>716</v>
      </c>
      <c r="AA26" s="537" t="s">
        <v>717</v>
      </c>
      <c r="AB26" s="537" t="s">
        <v>718</v>
      </c>
      <c r="AC26" s="537" t="s">
        <v>719</v>
      </c>
      <c r="AD26" s="539" t="s">
        <v>720</v>
      </c>
      <c r="AE26" s="537" t="s">
        <v>714</v>
      </c>
      <c r="AF26" s="538" t="s">
        <v>715</v>
      </c>
      <c r="AG26" s="538" t="s">
        <v>716</v>
      </c>
      <c r="AH26" s="537" t="s">
        <v>717</v>
      </c>
      <c r="AI26" s="537" t="s">
        <v>718</v>
      </c>
      <c r="AJ26" s="537" t="s">
        <v>719</v>
      </c>
      <c r="AK26" s="539" t="s">
        <v>720</v>
      </c>
    </row>
    <row r="27" spans="2:37" s="9" customFormat="1" ht="15.5" x14ac:dyDescent="0.35">
      <c r="B27" s="540" t="s">
        <v>543</v>
      </c>
      <c r="C27" s="541">
        <v>76.7</v>
      </c>
      <c r="D27" s="542">
        <v>66</v>
      </c>
      <c r="E27" s="542">
        <v>86</v>
      </c>
      <c r="F27" s="541">
        <v>66.790000000000006</v>
      </c>
      <c r="G27" s="541">
        <v>9.9499999999999993</v>
      </c>
      <c r="H27" s="541">
        <v>84.41</v>
      </c>
      <c r="I27" s="543">
        <v>7.67</v>
      </c>
      <c r="J27" s="541">
        <v>76</v>
      </c>
      <c r="K27" s="542">
        <v>57</v>
      </c>
      <c r="L27" s="542">
        <v>75</v>
      </c>
      <c r="M27" s="541">
        <v>65.22</v>
      </c>
      <c r="N27" s="541">
        <v>10.78</v>
      </c>
      <c r="O27" s="541">
        <v>84.25</v>
      </c>
      <c r="P27" s="543">
        <v>8.25</v>
      </c>
      <c r="Q27" s="541">
        <v>79.400000000000006</v>
      </c>
      <c r="R27" s="542">
        <v>54</v>
      </c>
      <c r="S27" s="542">
        <v>68</v>
      </c>
      <c r="T27" s="541">
        <v>68.36</v>
      </c>
      <c r="U27" s="541">
        <v>11.05</v>
      </c>
      <c r="V27" s="541">
        <v>87.32</v>
      </c>
      <c r="W27" s="543">
        <v>7.91</v>
      </c>
      <c r="X27" s="541">
        <v>70.7</v>
      </c>
      <c r="Y27" s="542">
        <v>29</v>
      </c>
      <c r="Z27" s="542">
        <v>41</v>
      </c>
      <c r="AA27" s="541">
        <v>55.52</v>
      </c>
      <c r="AB27" s="541">
        <v>15.21</v>
      </c>
      <c r="AC27" s="541">
        <v>82.39</v>
      </c>
      <c r="AD27" s="543">
        <v>11.66</v>
      </c>
      <c r="AE27" s="541">
        <v>52.8</v>
      </c>
      <c r="AF27" s="542">
        <v>19</v>
      </c>
      <c r="AG27" s="542">
        <v>36</v>
      </c>
      <c r="AH27" s="541">
        <v>37.01</v>
      </c>
      <c r="AI27" s="541">
        <v>15.77</v>
      </c>
      <c r="AJ27" s="541">
        <v>68.010000000000005</v>
      </c>
      <c r="AK27" s="543">
        <v>15.23</v>
      </c>
    </row>
    <row r="28" spans="2:37" s="9" customFormat="1" ht="15.5" x14ac:dyDescent="0.35">
      <c r="B28" s="540" t="s">
        <v>249</v>
      </c>
      <c r="C28" s="541">
        <v>47.7</v>
      </c>
      <c r="D28" s="542">
        <v>41</v>
      </c>
      <c r="E28" s="542">
        <v>86</v>
      </c>
      <c r="F28" s="541">
        <v>37.450000000000003</v>
      </c>
      <c r="G28" s="541">
        <v>10.220000000000001</v>
      </c>
      <c r="H28" s="541">
        <v>58.1</v>
      </c>
      <c r="I28" s="543">
        <v>10.43</v>
      </c>
      <c r="J28" s="541">
        <v>46.7</v>
      </c>
      <c r="K28" s="542">
        <v>35</v>
      </c>
      <c r="L28" s="542">
        <v>75</v>
      </c>
      <c r="M28" s="541">
        <v>35.82</v>
      </c>
      <c r="N28" s="541">
        <v>10.85</v>
      </c>
      <c r="O28" s="541">
        <v>57.84</v>
      </c>
      <c r="P28" s="543">
        <v>11.17</v>
      </c>
      <c r="Q28" s="541">
        <v>46.3</v>
      </c>
      <c r="R28" s="542">
        <v>31</v>
      </c>
      <c r="S28" s="542">
        <v>67</v>
      </c>
      <c r="T28" s="541">
        <v>34.86</v>
      </c>
      <c r="U28" s="541">
        <v>11.41</v>
      </c>
      <c r="V28" s="541">
        <v>58.08</v>
      </c>
      <c r="W28" s="543">
        <v>11.81</v>
      </c>
      <c r="X28" s="541">
        <v>46.3</v>
      </c>
      <c r="Y28" s="542">
        <v>19</v>
      </c>
      <c r="Z28" s="542">
        <v>41</v>
      </c>
      <c r="AA28" s="541">
        <v>32.06</v>
      </c>
      <c r="AB28" s="541">
        <v>14.28</v>
      </c>
      <c r="AC28" s="541">
        <v>61.25</v>
      </c>
      <c r="AD28" s="543">
        <v>14.91</v>
      </c>
      <c r="AE28" s="541">
        <v>25.7</v>
      </c>
      <c r="AF28" s="542">
        <v>9</v>
      </c>
      <c r="AG28" s="542">
        <v>35</v>
      </c>
      <c r="AH28" s="541">
        <v>14.16</v>
      </c>
      <c r="AI28" s="541">
        <v>11.55</v>
      </c>
      <c r="AJ28" s="541">
        <v>42.07</v>
      </c>
      <c r="AK28" s="543">
        <v>16.36</v>
      </c>
    </row>
    <row r="29" spans="2:37" s="9" customFormat="1" ht="15.5" x14ac:dyDescent="0.35">
      <c r="B29" s="540" t="s">
        <v>532</v>
      </c>
      <c r="C29" s="541">
        <v>1.2</v>
      </c>
      <c r="D29" s="542">
        <v>1</v>
      </c>
      <c r="E29" s="542">
        <v>85</v>
      </c>
      <c r="F29" s="541">
        <v>0.21</v>
      </c>
      <c r="G29" s="541">
        <v>0.97</v>
      </c>
      <c r="H29" s="541">
        <v>6.37</v>
      </c>
      <c r="I29" s="543">
        <v>5.19</v>
      </c>
      <c r="J29" s="541">
        <v>0</v>
      </c>
      <c r="K29" s="542">
        <v>0</v>
      </c>
      <c r="L29" s="542">
        <v>75</v>
      </c>
      <c r="M29" s="541">
        <v>0</v>
      </c>
      <c r="N29" s="541">
        <v>0</v>
      </c>
      <c r="O29" s="541">
        <v>4.87</v>
      </c>
      <c r="P29" s="543">
        <v>4.87</v>
      </c>
      <c r="Q29" s="541">
        <v>1.5</v>
      </c>
      <c r="R29" s="542">
        <v>1</v>
      </c>
      <c r="S29" s="542">
        <v>67</v>
      </c>
      <c r="T29" s="541">
        <v>0.26</v>
      </c>
      <c r="U29" s="541">
        <v>1.23</v>
      </c>
      <c r="V29" s="541">
        <v>7.98</v>
      </c>
      <c r="W29" s="543">
        <v>6.49</v>
      </c>
      <c r="X29" s="541">
        <v>4.9000000000000004</v>
      </c>
      <c r="Y29" s="542">
        <v>2</v>
      </c>
      <c r="Z29" s="542">
        <v>41</v>
      </c>
      <c r="AA29" s="541">
        <v>1.35</v>
      </c>
      <c r="AB29" s="541">
        <v>3.53</v>
      </c>
      <c r="AC29" s="541">
        <v>16.14</v>
      </c>
      <c r="AD29" s="543">
        <v>11.26</v>
      </c>
      <c r="AE29" s="541">
        <v>0</v>
      </c>
      <c r="AF29" s="542">
        <v>0</v>
      </c>
      <c r="AG29" s="542">
        <v>34</v>
      </c>
      <c r="AH29" s="541">
        <v>0</v>
      </c>
      <c r="AI29" s="541">
        <v>0</v>
      </c>
      <c r="AJ29" s="541">
        <v>10.15</v>
      </c>
      <c r="AK29" s="543">
        <v>10.15</v>
      </c>
    </row>
    <row r="30" spans="2:37" s="9" customFormat="1" ht="15.5" x14ac:dyDescent="0.35">
      <c r="B30" s="540" t="s">
        <v>247</v>
      </c>
      <c r="C30" s="541">
        <v>58.6</v>
      </c>
      <c r="D30" s="542">
        <v>51</v>
      </c>
      <c r="E30" s="542">
        <v>87</v>
      </c>
      <c r="F30" s="541">
        <v>48.12</v>
      </c>
      <c r="G30" s="541">
        <v>10.5</v>
      </c>
      <c r="H30" s="541">
        <v>68.39</v>
      </c>
      <c r="I30" s="543">
        <v>9.77</v>
      </c>
      <c r="J30" s="541">
        <v>52</v>
      </c>
      <c r="K30" s="542">
        <v>39</v>
      </c>
      <c r="L30" s="542">
        <v>75</v>
      </c>
      <c r="M30" s="541">
        <v>40.869999999999997</v>
      </c>
      <c r="N30" s="541">
        <v>11.13</v>
      </c>
      <c r="O30" s="541">
        <v>62.93</v>
      </c>
      <c r="P30" s="543">
        <v>10.93</v>
      </c>
      <c r="Q30" s="541">
        <v>48.5</v>
      </c>
      <c r="R30" s="542">
        <v>33</v>
      </c>
      <c r="S30" s="542">
        <v>68</v>
      </c>
      <c r="T30" s="541">
        <v>37.049999999999997</v>
      </c>
      <c r="U30" s="541">
        <v>11.48</v>
      </c>
      <c r="V30" s="541">
        <v>60.17</v>
      </c>
      <c r="W30" s="543">
        <v>11.64</v>
      </c>
      <c r="X30" s="541">
        <v>56.1</v>
      </c>
      <c r="Y30" s="542">
        <v>23</v>
      </c>
      <c r="Z30" s="542">
        <v>41</v>
      </c>
      <c r="AA30" s="541">
        <v>41.04</v>
      </c>
      <c r="AB30" s="541">
        <v>15.06</v>
      </c>
      <c r="AC30" s="541">
        <v>70.11</v>
      </c>
      <c r="AD30" s="543">
        <v>14.01</v>
      </c>
      <c r="AE30" s="541">
        <v>30.6</v>
      </c>
      <c r="AF30" s="542">
        <v>11</v>
      </c>
      <c r="AG30" s="542">
        <v>36</v>
      </c>
      <c r="AH30" s="541">
        <v>18</v>
      </c>
      <c r="AI30" s="541">
        <v>12.56</v>
      </c>
      <c r="AJ30" s="541">
        <v>46.86</v>
      </c>
      <c r="AK30" s="543">
        <v>16.3</v>
      </c>
    </row>
    <row r="31" spans="2:37" s="9" customFormat="1" ht="15.5" x14ac:dyDescent="0.35">
      <c r="B31" s="540" t="s">
        <v>544</v>
      </c>
      <c r="C31" s="541">
        <v>100</v>
      </c>
      <c r="D31" s="542">
        <v>86</v>
      </c>
      <c r="E31" s="542">
        <v>86</v>
      </c>
      <c r="F31" s="541">
        <v>95.72</v>
      </c>
      <c r="G31" s="541">
        <v>4.28</v>
      </c>
      <c r="H31" s="541">
        <v>100</v>
      </c>
      <c r="I31" s="543">
        <v>0</v>
      </c>
      <c r="J31" s="541">
        <v>100</v>
      </c>
      <c r="K31" s="542">
        <v>75</v>
      </c>
      <c r="L31" s="542">
        <v>75</v>
      </c>
      <c r="M31" s="541">
        <v>95.13</v>
      </c>
      <c r="N31" s="541">
        <v>4.87</v>
      </c>
      <c r="O31" s="541">
        <v>100</v>
      </c>
      <c r="P31" s="543">
        <v>0</v>
      </c>
      <c r="Q31" s="541">
        <v>100</v>
      </c>
      <c r="R31" s="542">
        <v>68</v>
      </c>
      <c r="S31" s="542">
        <v>68</v>
      </c>
      <c r="T31" s="541">
        <v>94.65</v>
      </c>
      <c r="U31" s="541">
        <v>5.35</v>
      </c>
      <c r="V31" s="541">
        <v>100</v>
      </c>
      <c r="W31" s="543">
        <v>0</v>
      </c>
      <c r="X31" s="541">
        <v>100</v>
      </c>
      <c r="Y31" s="542">
        <v>43</v>
      </c>
      <c r="Z31" s="542">
        <v>43</v>
      </c>
      <c r="AA31" s="541">
        <v>91.8</v>
      </c>
      <c r="AB31" s="541">
        <v>8.1999999999999993</v>
      </c>
      <c r="AC31" s="541">
        <v>100</v>
      </c>
      <c r="AD31" s="543">
        <v>0</v>
      </c>
      <c r="AE31" s="541">
        <v>100</v>
      </c>
      <c r="AF31" s="542">
        <v>37</v>
      </c>
      <c r="AG31" s="542">
        <v>37</v>
      </c>
      <c r="AH31" s="541">
        <v>90.59</v>
      </c>
      <c r="AI31" s="541">
        <v>9.41</v>
      </c>
      <c r="AJ31" s="541">
        <v>100</v>
      </c>
      <c r="AK31" s="543">
        <v>0</v>
      </c>
    </row>
    <row r="32" spans="2:37" s="9" customFormat="1" ht="15.5" x14ac:dyDescent="0.35">
      <c r="B32" s="540" t="s">
        <v>846</v>
      </c>
      <c r="C32" s="541">
        <v>15.1</v>
      </c>
      <c r="D32" s="542">
        <v>13</v>
      </c>
      <c r="E32" s="542">
        <v>86</v>
      </c>
      <c r="F32" s="541">
        <v>9.0500000000000007</v>
      </c>
      <c r="G32" s="541">
        <v>6.07</v>
      </c>
      <c r="H32" s="541">
        <v>24.16</v>
      </c>
      <c r="I32" s="543">
        <v>9.0399999999999991</v>
      </c>
      <c r="J32" s="541">
        <v>6.7</v>
      </c>
      <c r="K32" s="542">
        <v>5</v>
      </c>
      <c r="L32" s="542">
        <v>75</v>
      </c>
      <c r="M32" s="541">
        <v>2.88</v>
      </c>
      <c r="N32" s="541">
        <v>3.79</v>
      </c>
      <c r="O32" s="541">
        <v>14.68</v>
      </c>
      <c r="P32" s="543">
        <v>8.01</v>
      </c>
      <c r="Q32" s="541">
        <v>13.2</v>
      </c>
      <c r="R32" s="542">
        <v>9</v>
      </c>
      <c r="S32" s="542">
        <v>68</v>
      </c>
      <c r="T32" s="541">
        <v>7.12</v>
      </c>
      <c r="U32" s="541">
        <v>6.12</v>
      </c>
      <c r="V32" s="541">
        <v>23.28</v>
      </c>
      <c r="W32" s="543">
        <v>10.039999999999999</v>
      </c>
      <c r="X32" s="541">
        <v>36.6</v>
      </c>
      <c r="Y32" s="542">
        <v>15</v>
      </c>
      <c r="Z32" s="542">
        <v>41</v>
      </c>
      <c r="AA32" s="541">
        <v>23.59</v>
      </c>
      <c r="AB32" s="541">
        <v>13</v>
      </c>
      <c r="AC32" s="541">
        <v>51.88</v>
      </c>
      <c r="AD32" s="543">
        <v>15.29</v>
      </c>
      <c r="AE32" s="541">
        <v>37.1</v>
      </c>
      <c r="AF32" s="542">
        <v>13</v>
      </c>
      <c r="AG32" s="542">
        <v>35</v>
      </c>
      <c r="AH32" s="541">
        <v>23.17</v>
      </c>
      <c r="AI32" s="541">
        <v>13.97</v>
      </c>
      <c r="AJ32" s="541">
        <v>53.66</v>
      </c>
      <c r="AK32" s="543">
        <v>16.52</v>
      </c>
    </row>
    <row r="33" spans="2:37" s="9" customFormat="1" ht="15.5" x14ac:dyDescent="0.35">
      <c r="B33" s="540" t="s">
        <v>847</v>
      </c>
      <c r="C33" s="541">
        <v>5.8</v>
      </c>
      <c r="D33" s="542">
        <v>5</v>
      </c>
      <c r="E33" s="542">
        <v>86</v>
      </c>
      <c r="F33" s="541">
        <v>2.5099999999999998</v>
      </c>
      <c r="G33" s="541">
        <v>3.3</v>
      </c>
      <c r="H33" s="541">
        <v>12.9</v>
      </c>
      <c r="I33" s="543">
        <v>7.09</v>
      </c>
      <c r="J33" s="541">
        <v>4</v>
      </c>
      <c r="K33" s="542">
        <v>3</v>
      </c>
      <c r="L33" s="542">
        <v>75</v>
      </c>
      <c r="M33" s="541">
        <v>1.37</v>
      </c>
      <c r="N33" s="541">
        <v>2.63</v>
      </c>
      <c r="O33" s="541">
        <v>11.11</v>
      </c>
      <c r="P33" s="543">
        <v>7.11</v>
      </c>
      <c r="Q33" s="541">
        <v>0</v>
      </c>
      <c r="R33" s="542">
        <v>0</v>
      </c>
      <c r="S33" s="542">
        <v>68</v>
      </c>
      <c r="T33" s="541">
        <v>0</v>
      </c>
      <c r="U33" s="541">
        <v>0</v>
      </c>
      <c r="V33" s="541">
        <v>5.35</v>
      </c>
      <c r="W33" s="543">
        <v>5.35</v>
      </c>
      <c r="X33" s="541">
        <v>4.9000000000000004</v>
      </c>
      <c r="Y33" s="542">
        <v>2</v>
      </c>
      <c r="Z33" s="542">
        <v>41</v>
      </c>
      <c r="AA33" s="541">
        <v>1.35</v>
      </c>
      <c r="AB33" s="541">
        <v>3.53</v>
      </c>
      <c r="AC33" s="541">
        <v>16.14</v>
      </c>
      <c r="AD33" s="543">
        <v>11.26</v>
      </c>
      <c r="AE33" s="541">
        <v>0</v>
      </c>
      <c r="AF33" s="542">
        <v>0</v>
      </c>
      <c r="AG33" s="542">
        <v>35</v>
      </c>
      <c r="AH33" s="541">
        <v>0</v>
      </c>
      <c r="AI33" s="541">
        <v>0</v>
      </c>
      <c r="AJ33" s="541">
        <v>9.89</v>
      </c>
      <c r="AK33" s="543">
        <v>9.89</v>
      </c>
    </row>
    <row r="34" spans="2:37" s="9" customFormat="1" ht="15.5" x14ac:dyDescent="0.35">
      <c r="B34" s="540" t="s">
        <v>227</v>
      </c>
      <c r="C34" s="541">
        <v>16.100000000000001</v>
      </c>
      <c r="D34" s="542">
        <v>14</v>
      </c>
      <c r="E34" s="542">
        <v>87</v>
      </c>
      <c r="F34" s="541">
        <v>9.83</v>
      </c>
      <c r="G34" s="541">
        <v>6.26</v>
      </c>
      <c r="H34" s="541">
        <v>25.22</v>
      </c>
      <c r="I34" s="543">
        <v>9.1300000000000008</v>
      </c>
      <c r="J34" s="541">
        <v>14.7</v>
      </c>
      <c r="K34" s="542">
        <v>11</v>
      </c>
      <c r="L34" s="542">
        <v>75</v>
      </c>
      <c r="M34" s="541">
        <v>8.39</v>
      </c>
      <c r="N34" s="541">
        <v>6.28</v>
      </c>
      <c r="O34" s="541">
        <v>24.38</v>
      </c>
      <c r="P34" s="543">
        <v>9.7100000000000009</v>
      </c>
      <c r="Q34" s="541">
        <v>13.6</v>
      </c>
      <c r="R34" s="542">
        <v>9</v>
      </c>
      <c r="S34" s="542">
        <v>66</v>
      </c>
      <c r="T34" s="541">
        <v>7.34</v>
      </c>
      <c r="U34" s="541">
        <v>6.3</v>
      </c>
      <c r="V34" s="541">
        <v>23.93</v>
      </c>
      <c r="W34" s="543">
        <v>10.29</v>
      </c>
      <c r="X34" s="541">
        <v>15</v>
      </c>
      <c r="Y34" s="542">
        <v>6</v>
      </c>
      <c r="Z34" s="542">
        <v>40</v>
      </c>
      <c r="AA34" s="541">
        <v>7.06</v>
      </c>
      <c r="AB34" s="541">
        <v>7.94</v>
      </c>
      <c r="AC34" s="541">
        <v>29.07</v>
      </c>
      <c r="AD34" s="543">
        <v>14.07</v>
      </c>
      <c r="AE34" s="541">
        <v>16.7</v>
      </c>
      <c r="AF34" s="542">
        <v>6</v>
      </c>
      <c r="AG34" s="542">
        <v>36</v>
      </c>
      <c r="AH34" s="541">
        <v>7.87</v>
      </c>
      <c r="AI34" s="541">
        <v>8.8000000000000007</v>
      </c>
      <c r="AJ34" s="541">
        <v>31.89</v>
      </c>
      <c r="AK34" s="543">
        <v>15.22</v>
      </c>
    </row>
    <row r="35" spans="2:37" s="9" customFormat="1" ht="15.5" x14ac:dyDescent="0.35">
      <c r="B35" s="540" t="s">
        <v>379</v>
      </c>
      <c r="C35" s="541">
        <v>43.7</v>
      </c>
      <c r="D35" s="542">
        <v>38</v>
      </c>
      <c r="E35" s="542">
        <v>87</v>
      </c>
      <c r="F35" s="541">
        <v>33.74</v>
      </c>
      <c r="G35" s="541">
        <v>9.94</v>
      </c>
      <c r="H35" s="541">
        <v>54.15</v>
      </c>
      <c r="I35" s="543">
        <v>10.47</v>
      </c>
      <c r="J35" s="541">
        <v>38.700000000000003</v>
      </c>
      <c r="K35" s="542">
        <v>29</v>
      </c>
      <c r="L35" s="542">
        <v>75</v>
      </c>
      <c r="M35" s="541">
        <v>28.46</v>
      </c>
      <c r="N35" s="541">
        <v>10.210000000000001</v>
      </c>
      <c r="O35" s="541">
        <v>49.98</v>
      </c>
      <c r="P35" s="543">
        <v>11.31</v>
      </c>
      <c r="Q35" s="541">
        <v>32.799999999999997</v>
      </c>
      <c r="R35" s="542">
        <v>22</v>
      </c>
      <c r="S35" s="542">
        <v>67</v>
      </c>
      <c r="T35" s="541">
        <v>22.79</v>
      </c>
      <c r="U35" s="541">
        <v>10.050000000000001</v>
      </c>
      <c r="V35" s="541">
        <v>44.74</v>
      </c>
      <c r="W35" s="543">
        <v>11.9</v>
      </c>
      <c r="X35" s="541">
        <v>39</v>
      </c>
      <c r="Y35" s="542">
        <v>16</v>
      </c>
      <c r="Z35" s="542">
        <v>41</v>
      </c>
      <c r="AA35" s="541">
        <v>25.66</v>
      </c>
      <c r="AB35" s="541">
        <v>13.36</v>
      </c>
      <c r="AC35" s="541">
        <v>54.27</v>
      </c>
      <c r="AD35" s="543">
        <v>15.25</v>
      </c>
      <c r="AE35" s="541">
        <v>25.7</v>
      </c>
      <c r="AF35" s="542">
        <v>9</v>
      </c>
      <c r="AG35" s="542">
        <v>35</v>
      </c>
      <c r="AH35" s="541">
        <v>14.16</v>
      </c>
      <c r="AI35" s="541">
        <v>11.55</v>
      </c>
      <c r="AJ35" s="541">
        <v>42.07</v>
      </c>
      <c r="AK35" s="543">
        <v>16.36</v>
      </c>
    </row>
    <row r="36" spans="2:37" ht="15.5" x14ac:dyDescent="0.35">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row>
    <row r="37" spans="2:37" ht="15.5" x14ac:dyDescent="0.35">
      <c r="B37" s="10" t="s">
        <v>856</v>
      </c>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row>
    <row r="38" spans="2:37" ht="15.5" x14ac:dyDescent="0.35">
      <c r="B38" s="923" t="s">
        <v>857</v>
      </c>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row>
    <row r="39" spans="2:37" ht="15.5" x14ac:dyDescent="0.35">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row>
    <row r="40" spans="2:37" s="9" customFormat="1" ht="15.5" x14ac:dyDescent="0.35">
      <c r="B40" s="141"/>
      <c r="C40" s="141"/>
      <c r="D40" s="10"/>
      <c r="E40" s="10"/>
      <c r="F40" s="497">
        <v>2016</v>
      </c>
      <c r="G40" s="10"/>
      <c r="H40" s="10"/>
      <c r="I40" s="10"/>
      <c r="J40" s="141"/>
      <c r="K40" s="10"/>
      <c r="L40" s="10"/>
      <c r="M40" s="497">
        <v>2017</v>
      </c>
      <c r="N40" s="10"/>
      <c r="O40" s="10"/>
      <c r="P40" s="10"/>
      <c r="Q40" s="141"/>
      <c r="R40" s="10"/>
      <c r="S40" s="10"/>
      <c r="T40" s="497">
        <v>2018</v>
      </c>
      <c r="U40" s="10"/>
      <c r="V40" s="10"/>
      <c r="W40" s="10"/>
      <c r="X40" s="141"/>
      <c r="Y40" s="10"/>
      <c r="Z40" s="10"/>
      <c r="AA40" s="497">
        <v>2019</v>
      </c>
      <c r="AB40" s="10"/>
      <c r="AC40" s="10"/>
      <c r="AD40" s="10"/>
      <c r="AE40" s="141"/>
      <c r="AF40" s="10"/>
      <c r="AG40" s="10"/>
      <c r="AH40" s="497">
        <v>2020</v>
      </c>
      <c r="AI40" s="10"/>
      <c r="AJ40" s="10"/>
      <c r="AK40" s="10"/>
    </row>
    <row r="41" spans="2:37" s="9" customFormat="1" ht="46.5" x14ac:dyDescent="0.35">
      <c r="B41" s="536" t="s">
        <v>384</v>
      </c>
      <c r="C41" s="537" t="s">
        <v>727</v>
      </c>
      <c r="D41" s="538" t="s">
        <v>728</v>
      </c>
      <c r="E41" s="538" t="s">
        <v>716</v>
      </c>
      <c r="F41" s="537" t="s">
        <v>717</v>
      </c>
      <c r="G41" s="537" t="s">
        <v>718</v>
      </c>
      <c r="H41" s="537" t="s">
        <v>719</v>
      </c>
      <c r="I41" s="539" t="s">
        <v>720</v>
      </c>
      <c r="J41" s="537" t="s">
        <v>727</v>
      </c>
      <c r="K41" s="538" t="s">
        <v>728</v>
      </c>
      <c r="L41" s="538" t="s">
        <v>716</v>
      </c>
      <c r="M41" s="537" t="s">
        <v>717</v>
      </c>
      <c r="N41" s="537" t="s">
        <v>718</v>
      </c>
      <c r="O41" s="537" t="s">
        <v>719</v>
      </c>
      <c r="P41" s="539" t="s">
        <v>720</v>
      </c>
      <c r="Q41" s="537" t="s">
        <v>727</v>
      </c>
      <c r="R41" s="538" t="s">
        <v>728</v>
      </c>
      <c r="S41" s="538" t="s">
        <v>716</v>
      </c>
      <c r="T41" s="537" t="s">
        <v>717</v>
      </c>
      <c r="U41" s="537" t="s">
        <v>718</v>
      </c>
      <c r="V41" s="537" t="s">
        <v>719</v>
      </c>
      <c r="W41" s="539" t="s">
        <v>720</v>
      </c>
      <c r="X41" s="537" t="s">
        <v>727</v>
      </c>
      <c r="Y41" s="538" t="s">
        <v>728</v>
      </c>
      <c r="Z41" s="538" t="s">
        <v>716</v>
      </c>
      <c r="AA41" s="537" t="s">
        <v>717</v>
      </c>
      <c r="AB41" s="537" t="s">
        <v>718</v>
      </c>
      <c r="AC41" s="537" t="s">
        <v>719</v>
      </c>
      <c r="AD41" s="539" t="s">
        <v>720</v>
      </c>
      <c r="AE41" s="537" t="s">
        <v>727</v>
      </c>
      <c r="AF41" s="538" t="s">
        <v>728</v>
      </c>
      <c r="AG41" s="538" t="s">
        <v>716</v>
      </c>
      <c r="AH41" s="537" t="s">
        <v>717</v>
      </c>
      <c r="AI41" s="537" t="s">
        <v>718</v>
      </c>
      <c r="AJ41" s="537" t="s">
        <v>719</v>
      </c>
      <c r="AK41" s="539" t="s">
        <v>720</v>
      </c>
    </row>
    <row r="42" spans="2:37" s="9" customFormat="1" ht="15.5" x14ac:dyDescent="0.35">
      <c r="B42" s="540" t="s">
        <v>543</v>
      </c>
      <c r="C42" s="541">
        <v>76.7</v>
      </c>
      <c r="D42" s="542">
        <v>66</v>
      </c>
      <c r="E42" s="542">
        <v>86</v>
      </c>
      <c r="F42" s="541">
        <v>66.790000000000006</v>
      </c>
      <c r="G42" s="541">
        <v>9.9499999999999993</v>
      </c>
      <c r="H42" s="541">
        <v>84.41</v>
      </c>
      <c r="I42" s="543">
        <v>7.67</v>
      </c>
      <c r="J42" s="541">
        <v>76</v>
      </c>
      <c r="K42" s="542">
        <v>57</v>
      </c>
      <c r="L42" s="542">
        <v>75</v>
      </c>
      <c r="M42" s="541">
        <v>65.22</v>
      </c>
      <c r="N42" s="541">
        <v>10.78</v>
      </c>
      <c r="O42" s="541">
        <v>84.25</v>
      </c>
      <c r="P42" s="543">
        <v>8.25</v>
      </c>
      <c r="Q42" s="541">
        <v>79.400000000000006</v>
      </c>
      <c r="R42" s="542">
        <v>54</v>
      </c>
      <c r="S42" s="542">
        <v>68</v>
      </c>
      <c r="T42" s="541">
        <v>68.36</v>
      </c>
      <c r="U42" s="541">
        <v>11.05</v>
      </c>
      <c r="V42" s="541">
        <v>87.32</v>
      </c>
      <c r="W42" s="543">
        <v>7.91</v>
      </c>
      <c r="X42" s="541">
        <v>70.7</v>
      </c>
      <c r="Y42" s="542">
        <v>29</v>
      </c>
      <c r="Z42" s="542">
        <v>41</v>
      </c>
      <c r="AA42" s="541">
        <v>55.52</v>
      </c>
      <c r="AB42" s="541">
        <v>15.21</v>
      </c>
      <c r="AC42" s="541">
        <v>82.39</v>
      </c>
      <c r="AD42" s="543">
        <v>11.66</v>
      </c>
      <c r="AE42" s="541">
        <v>52.8</v>
      </c>
      <c r="AF42" s="542">
        <v>19</v>
      </c>
      <c r="AG42" s="542">
        <v>36</v>
      </c>
      <c r="AH42" s="541">
        <v>37.01</v>
      </c>
      <c r="AI42" s="541">
        <v>15.77</v>
      </c>
      <c r="AJ42" s="541">
        <v>68.010000000000005</v>
      </c>
      <c r="AK42" s="543">
        <v>15.23</v>
      </c>
    </row>
    <row r="43" spans="2:37" s="9" customFormat="1" ht="15.5" x14ac:dyDescent="0.35">
      <c r="B43" s="540" t="s">
        <v>249</v>
      </c>
      <c r="C43" s="541">
        <v>47.7</v>
      </c>
      <c r="D43" s="542">
        <v>41</v>
      </c>
      <c r="E43" s="542">
        <v>86</v>
      </c>
      <c r="F43" s="541">
        <v>37.450000000000003</v>
      </c>
      <c r="G43" s="541">
        <v>10.220000000000001</v>
      </c>
      <c r="H43" s="541">
        <v>58.1</v>
      </c>
      <c r="I43" s="543">
        <v>10.43</v>
      </c>
      <c r="J43" s="541">
        <v>46.7</v>
      </c>
      <c r="K43" s="542">
        <v>35</v>
      </c>
      <c r="L43" s="542">
        <v>75</v>
      </c>
      <c r="M43" s="541">
        <v>35.82</v>
      </c>
      <c r="N43" s="541">
        <v>10.85</v>
      </c>
      <c r="O43" s="541">
        <v>57.84</v>
      </c>
      <c r="P43" s="543">
        <v>11.17</v>
      </c>
      <c r="Q43" s="541">
        <v>46.3</v>
      </c>
      <c r="R43" s="542">
        <v>31</v>
      </c>
      <c r="S43" s="542">
        <v>67</v>
      </c>
      <c r="T43" s="541">
        <v>34.86</v>
      </c>
      <c r="U43" s="541">
        <v>11.41</v>
      </c>
      <c r="V43" s="541">
        <v>58.08</v>
      </c>
      <c r="W43" s="543">
        <v>11.81</v>
      </c>
      <c r="X43" s="541">
        <v>48.8</v>
      </c>
      <c r="Y43" s="542">
        <v>20</v>
      </c>
      <c r="Z43" s="542">
        <v>41</v>
      </c>
      <c r="AA43" s="541">
        <v>34.25</v>
      </c>
      <c r="AB43" s="541">
        <v>14.53</v>
      </c>
      <c r="AC43" s="541">
        <v>63.52</v>
      </c>
      <c r="AD43" s="543">
        <v>14.74</v>
      </c>
      <c r="AE43" s="541">
        <v>28.6</v>
      </c>
      <c r="AF43" s="542">
        <v>10</v>
      </c>
      <c r="AG43" s="542">
        <v>35</v>
      </c>
      <c r="AH43" s="541">
        <v>16.329999999999998</v>
      </c>
      <c r="AI43" s="541">
        <v>12.24</v>
      </c>
      <c r="AJ43" s="541">
        <v>45.05</v>
      </c>
      <c r="AK43" s="543">
        <v>16.48</v>
      </c>
    </row>
    <row r="44" spans="2:37" s="9" customFormat="1" ht="15.5" x14ac:dyDescent="0.35">
      <c r="B44" s="540" t="s">
        <v>532</v>
      </c>
      <c r="C44" s="541">
        <v>1.2</v>
      </c>
      <c r="D44" s="542">
        <v>1</v>
      </c>
      <c r="E44" s="542">
        <v>85</v>
      </c>
      <c r="F44" s="541">
        <v>0.21</v>
      </c>
      <c r="G44" s="541">
        <v>0.97</v>
      </c>
      <c r="H44" s="541">
        <v>6.37</v>
      </c>
      <c r="I44" s="543">
        <v>5.19</v>
      </c>
      <c r="J44" s="541">
        <v>0</v>
      </c>
      <c r="K44" s="542">
        <v>0</v>
      </c>
      <c r="L44" s="542">
        <v>75</v>
      </c>
      <c r="M44" s="541">
        <v>0</v>
      </c>
      <c r="N44" s="541">
        <v>0</v>
      </c>
      <c r="O44" s="541">
        <v>4.87</v>
      </c>
      <c r="P44" s="543">
        <v>4.87</v>
      </c>
      <c r="Q44" s="541">
        <v>1.5</v>
      </c>
      <c r="R44" s="542">
        <v>1</v>
      </c>
      <c r="S44" s="542">
        <v>67</v>
      </c>
      <c r="T44" s="541">
        <v>0.26</v>
      </c>
      <c r="U44" s="541">
        <v>1.23</v>
      </c>
      <c r="V44" s="541">
        <v>7.98</v>
      </c>
      <c r="W44" s="543">
        <v>6.49</v>
      </c>
      <c r="X44" s="541">
        <v>4.9000000000000004</v>
      </c>
      <c r="Y44" s="542">
        <v>2</v>
      </c>
      <c r="Z44" s="542">
        <v>41</v>
      </c>
      <c r="AA44" s="541">
        <v>1.35</v>
      </c>
      <c r="AB44" s="541">
        <v>3.53</v>
      </c>
      <c r="AC44" s="541">
        <v>16.14</v>
      </c>
      <c r="AD44" s="543">
        <v>11.26</v>
      </c>
      <c r="AE44" s="541">
        <v>0</v>
      </c>
      <c r="AF44" s="542">
        <v>0</v>
      </c>
      <c r="AG44" s="542">
        <v>34</v>
      </c>
      <c r="AH44" s="541">
        <v>0</v>
      </c>
      <c r="AI44" s="541">
        <v>0</v>
      </c>
      <c r="AJ44" s="541">
        <v>10.15</v>
      </c>
      <c r="AK44" s="543">
        <v>10.15</v>
      </c>
    </row>
    <row r="45" spans="2:37" s="9" customFormat="1" ht="15.5" x14ac:dyDescent="0.35">
      <c r="B45" s="540" t="s">
        <v>247</v>
      </c>
      <c r="C45" s="541">
        <v>58.6</v>
      </c>
      <c r="D45" s="542">
        <v>51</v>
      </c>
      <c r="E45" s="542">
        <v>87</v>
      </c>
      <c r="F45" s="541">
        <v>48.12</v>
      </c>
      <c r="G45" s="541">
        <v>10.5</v>
      </c>
      <c r="H45" s="541">
        <v>68.39</v>
      </c>
      <c r="I45" s="543">
        <v>9.77</v>
      </c>
      <c r="J45" s="541">
        <v>52</v>
      </c>
      <c r="K45" s="542">
        <v>39</v>
      </c>
      <c r="L45" s="542">
        <v>75</v>
      </c>
      <c r="M45" s="541">
        <v>40.869999999999997</v>
      </c>
      <c r="N45" s="541">
        <v>11.13</v>
      </c>
      <c r="O45" s="541">
        <v>62.93</v>
      </c>
      <c r="P45" s="543">
        <v>10.93</v>
      </c>
      <c r="Q45" s="541">
        <v>48.5</v>
      </c>
      <c r="R45" s="542">
        <v>33</v>
      </c>
      <c r="S45" s="542">
        <v>68</v>
      </c>
      <c r="T45" s="541">
        <v>37.049999999999997</v>
      </c>
      <c r="U45" s="541">
        <v>11.48</v>
      </c>
      <c r="V45" s="541">
        <v>60.17</v>
      </c>
      <c r="W45" s="543">
        <v>11.64</v>
      </c>
      <c r="X45" s="541">
        <v>56.1</v>
      </c>
      <c r="Y45" s="542">
        <v>23</v>
      </c>
      <c r="Z45" s="542">
        <v>41</v>
      </c>
      <c r="AA45" s="541">
        <v>41.04</v>
      </c>
      <c r="AB45" s="541">
        <v>15.06</v>
      </c>
      <c r="AC45" s="541">
        <v>70.11</v>
      </c>
      <c r="AD45" s="543">
        <v>14.01</v>
      </c>
      <c r="AE45" s="541">
        <v>30.6</v>
      </c>
      <c r="AF45" s="542">
        <v>11</v>
      </c>
      <c r="AG45" s="542">
        <v>36</v>
      </c>
      <c r="AH45" s="541">
        <v>18</v>
      </c>
      <c r="AI45" s="541">
        <v>12.56</v>
      </c>
      <c r="AJ45" s="541">
        <v>46.86</v>
      </c>
      <c r="AK45" s="543">
        <v>16.3</v>
      </c>
    </row>
    <row r="46" spans="2:37" s="9" customFormat="1" ht="15.5" x14ac:dyDescent="0.35">
      <c r="B46" s="540" t="s">
        <v>544</v>
      </c>
      <c r="C46" s="541">
        <v>100</v>
      </c>
      <c r="D46" s="542">
        <v>86</v>
      </c>
      <c r="E46" s="542">
        <v>86</v>
      </c>
      <c r="F46" s="541">
        <v>95.72</v>
      </c>
      <c r="G46" s="541">
        <v>4.28</v>
      </c>
      <c r="H46" s="541">
        <v>100</v>
      </c>
      <c r="I46" s="543">
        <v>0</v>
      </c>
      <c r="J46" s="541">
        <v>100</v>
      </c>
      <c r="K46" s="542">
        <v>75</v>
      </c>
      <c r="L46" s="542">
        <v>75</v>
      </c>
      <c r="M46" s="541">
        <v>95.13</v>
      </c>
      <c r="N46" s="541">
        <v>4.87</v>
      </c>
      <c r="O46" s="541">
        <v>100</v>
      </c>
      <c r="P46" s="543">
        <v>0</v>
      </c>
      <c r="Q46" s="541">
        <v>100</v>
      </c>
      <c r="R46" s="542">
        <v>68</v>
      </c>
      <c r="S46" s="542">
        <v>68</v>
      </c>
      <c r="T46" s="541">
        <v>94.65</v>
      </c>
      <c r="U46" s="541">
        <v>5.35</v>
      </c>
      <c r="V46" s="541">
        <v>100</v>
      </c>
      <c r="W46" s="543">
        <v>0</v>
      </c>
      <c r="X46" s="541">
        <v>100</v>
      </c>
      <c r="Y46" s="542">
        <v>43</v>
      </c>
      <c r="Z46" s="542">
        <v>43</v>
      </c>
      <c r="AA46" s="541">
        <v>91.8</v>
      </c>
      <c r="AB46" s="541">
        <v>8.1999999999999993</v>
      </c>
      <c r="AC46" s="541">
        <v>100</v>
      </c>
      <c r="AD46" s="543">
        <v>0</v>
      </c>
      <c r="AE46" s="541">
        <v>100</v>
      </c>
      <c r="AF46" s="542">
        <v>37</v>
      </c>
      <c r="AG46" s="542">
        <v>37</v>
      </c>
      <c r="AH46" s="541">
        <v>90.59</v>
      </c>
      <c r="AI46" s="541">
        <v>9.41</v>
      </c>
      <c r="AJ46" s="541">
        <v>100</v>
      </c>
      <c r="AK46" s="543">
        <v>0</v>
      </c>
    </row>
    <row r="47" spans="2:37" s="9" customFormat="1" ht="15.5" x14ac:dyDescent="0.35">
      <c r="B47" s="540" t="s">
        <v>846</v>
      </c>
      <c r="C47" s="541">
        <v>15.1</v>
      </c>
      <c r="D47" s="542">
        <v>13</v>
      </c>
      <c r="E47" s="542">
        <v>86</v>
      </c>
      <c r="F47" s="541">
        <v>9.0500000000000007</v>
      </c>
      <c r="G47" s="541">
        <v>6.07</v>
      </c>
      <c r="H47" s="541">
        <v>24.16</v>
      </c>
      <c r="I47" s="543">
        <v>9.0399999999999991</v>
      </c>
      <c r="J47" s="541">
        <v>6.7</v>
      </c>
      <c r="K47" s="542">
        <v>5</v>
      </c>
      <c r="L47" s="542">
        <v>75</v>
      </c>
      <c r="M47" s="541">
        <v>2.88</v>
      </c>
      <c r="N47" s="541">
        <v>3.79</v>
      </c>
      <c r="O47" s="541">
        <v>14.68</v>
      </c>
      <c r="P47" s="543">
        <v>8.01</v>
      </c>
      <c r="Q47" s="541">
        <v>13.2</v>
      </c>
      <c r="R47" s="542">
        <v>9</v>
      </c>
      <c r="S47" s="542">
        <v>68</v>
      </c>
      <c r="T47" s="541">
        <v>7.12</v>
      </c>
      <c r="U47" s="541">
        <v>6.12</v>
      </c>
      <c r="V47" s="541">
        <v>23.28</v>
      </c>
      <c r="W47" s="543">
        <v>10.039999999999999</v>
      </c>
      <c r="X47" s="541">
        <v>36.6</v>
      </c>
      <c r="Y47" s="542">
        <v>15</v>
      </c>
      <c r="Z47" s="542">
        <v>41</v>
      </c>
      <c r="AA47" s="541">
        <v>23.59</v>
      </c>
      <c r="AB47" s="541">
        <v>13</v>
      </c>
      <c r="AC47" s="541">
        <v>51.88</v>
      </c>
      <c r="AD47" s="543">
        <v>15.29</v>
      </c>
      <c r="AE47" s="541">
        <v>37.1</v>
      </c>
      <c r="AF47" s="542">
        <v>13</v>
      </c>
      <c r="AG47" s="542">
        <v>35</v>
      </c>
      <c r="AH47" s="541">
        <v>23.17</v>
      </c>
      <c r="AI47" s="541">
        <v>13.97</v>
      </c>
      <c r="AJ47" s="541">
        <v>53.66</v>
      </c>
      <c r="AK47" s="543">
        <v>16.52</v>
      </c>
    </row>
    <row r="48" spans="2:37" s="9" customFormat="1" ht="15.5" x14ac:dyDescent="0.35">
      <c r="B48" s="540" t="s">
        <v>847</v>
      </c>
      <c r="C48" s="541">
        <v>5.8</v>
      </c>
      <c r="D48" s="542">
        <v>5</v>
      </c>
      <c r="E48" s="542">
        <v>86</v>
      </c>
      <c r="F48" s="541">
        <v>2.5099999999999998</v>
      </c>
      <c r="G48" s="541">
        <v>3.3</v>
      </c>
      <c r="H48" s="541">
        <v>12.9</v>
      </c>
      <c r="I48" s="543">
        <v>7.09</v>
      </c>
      <c r="J48" s="541">
        <v>4</v>
      </c>
      <c r="K48" s="542">
        <v>3</v>
      </c>
      <c r="L48" s="542">
        <v>75</v>
      </c>
      <c r="M48" s="541">
        <v>1.37</v>
      </c>
      <c r="N48" s="541">
        <v>2.63</v>
      </c>
      <c r="O48" s="541">
        <v>11.11</v>
      </c>
      <c r="P48" s="543">
        <v>7.11</v>
      </c>
      <c r="Q48" s="541">
        <v>0</v>
      </c>
      <c r="R48" s="542">
        <v>0</v>
      </c>
      <c r="S48" s="542">
        <v>68</v>
      </c>
      <c r="T48" s="541">
        <v>0</v>
      </c>
      <c r="U48" s="541">
        <v>0</v>
      </c>
      <c r="V48" s="541">
        <v>5.35</v>
      </c>
      <c r="W48" s="543">
        <v>5.35</v>
      </c>
      <c r="X48" s="541">
        <v>4.9000000000000004</v>
      </c>
      <c r="Y48" s="542">
        <v>2</v>
      </c>
      <c r="Z48" s="542">
        <v>41</v>
      </c>
      <c r="AA48" s="541">
        <v>1.35</v>
      </c>
      <c r="AB48" s="541">
        <v>3.53</v>
      </c>
      <c r="AC48" s="541">
        <v>16.14</v>
      </c>
      <c r="AD48" s="543">
        <v>11.26</v>
      </c>
      <c r="AE48" s="541">
        <v>0</v>
      </c>
      <c r="AF48" s="542">
        <v>0</v>
      </c>
      <c r="AG48" s="542">
        <v>35</v>
      </c>
      <c r="AH48" s="541">
        <v>0</v>
      </c>
      <c r="AI48" s="541">
        <v>0</v>
      </c>
      <c r="AJ48" s="541">
        <v>9.89</v>
      </c>
      <c r="AK48" s="543">
        <v>9.89</v>
      </c>
    </row>
    <row r="49" spans="2:37" s="9" customFormat="1" ht="15.5" x14ac:dyDescent="0.35">
      <c r="B49" s="540" t="s">
        <v>227</v>
      </c>
      <c r="C49" s="541">
        <v>16.100000000000001</v>
      </c>
      <c r="D49" s="542">
        <v>14</v>
      </c>
      <c r="E49" s="542">
        <v>87</v>
      </c>
      <c r="F49" s="541">
        <v>9.83</v>
      </c>
      <c r="G49" s="541">
        <v>6.26</v>
      </c>
      <c r="H49" s="541">
        <v>25.22</v>
      </c>
      <c r="I49" s="543">
        <v>9.1300000000000008</v>
      </c>
      <c r="J49" s="541">
        <v>16</v>
      </c>
      <c r="K49" s="542">
        <v>12</v>
      </c>
      <c r="L49" s="542">
        <v>75</v>
      </c>
      <c r="M49" s="541">
        <v>9.4</v>
      </c>
      <c r="N49" s="541">
        <v>6.6</v>
      </c>
      <c r="O49" s="541">
        <v>25.92</v>
      </c>
      <c r="P49" s="543">
        <v>9.92</v>
      </c>
      <c r="Q49" s="541">
        <v>13.6</v>
      </c>
      <c r="R49" s="542">
        <v>9</v>
      </c>
      <c r="S49" s="542">
        <v>66</v>
      </c>
      <c r="T49" s="541">
        <v>7.34</v>
      </c>
      <c r="U49" s="541">
        <v>6.3</v>
      </c>
      <c r="V49" s="541">
        <v>23.93</v>
      </c>
      <c r="W49" s="543">
        <v>10.29</v>
      </c>
      <c r="X49" s="541">
        <v>17.5</v>
      </c>
      <c r="Y49" s="542">
        <v>7</v>
      </c>
      <c r="Z49" s="542">
        <v>40</v>
      </c>
      <c r="AA49" s="541">
        <v>8.75</v>
      </c>
      <c r="AB49" s="541">
        <v>8.75</v>
      </c>
      <c r="AC49" s="541">
        <v>31.95</v>
      </c>
      <c r="AD49" s="543">
        <v>14.45</v>
      </c>
      <c r="AE49" s="541">
        <v>16.7</v>
      </c>
      <c r="AF49" s="542">
        <v>6</v>
      </c>
      <c r="AG49" s="542">
        <v>36</v>
      </c>
      <c r="AH49" s="541">
        <v>7.87</v>
      </c>
      <c r="AI49" s="541">
        <v>8.8000000000000007</v>
      </c>
      <c r="AJ49" s="541">
        <v>31.89</v>
      </c>
      <c r="AK49" s="543">
        <v>15.22</v>
      </c>
    </row>
    <row r="50" spans="2:37" s="9" customFormat="1" ht="15.5" x14ac:dyDescent="0.35">
      <c r="B50" s="540" t="s">
        <v>379</v>
      </c>
      <c r="C50" s="541">
        <v>44.8</v>
      </c>
      <c r="D50" s="542">
        <v>39</v>
      </c>
      <c r="E50" s="542">
        <v>87</v>
      </c>
      <c r="F50" s="541">
        <v>34.82</v>
      </c>
      <c r="G50" s="541">
        <v>10.01</v>
      </c>
      <c r="H50" s="541">
        <v>55.28</v>
      </c>
      <c r="I50" s="543">
        <v>10.45</v>
      </c>
      <c r="J50" s="541">
        <v>40</v>
      </c>
      <c r="K50" s="542">
        <v>30</v>
      </c>
      <c r="L50" s="542">
        <v>75</v>
      </c>
      <c r="M50" s="541">
        <v>29.66</v>
      </c>
      <c r="N50" s="541">
        <v>10.34</v>
      </c>
      <c r="O50" s="541">
        <v>51.31</v>
      </c>
      <c r="P50" s="543">
        <v>11.31</v>
      </c>
      <c r="Q50" s="541">
        <v>34.299999999999997</v>
      </c>
      <c r="R50" s="542">
        <v>23</v>
      </c>
      <c r="S50" s="542">
        <v>67</v>
      </c>
      <c r="T50" s="541">
        <v>24.09</v>
      </c>
      <c r="U50" s="541">
        <v>10.24</v>
      </c>
      <c r="V50" s="541">
        <v>46.27</v>
      </c>
      <c r="W50" s="543">
        <v>11.94</v>
      </c>
      <c r="X50" s="541">
        <v>41.5</v>
      </c>
      <c r="Y50" s="542">
        <v>17</v>
      </c>
      <c r="Z50" s="542">
        <v>41</v>
      </c>
      <c r="AA50" s="541">
        <v>27.76</v>
      </c>
      <c r="AB50" s="541">
        <v>13.7</v>
      </c>
      <c r="AC50" s="541">
        <v>56.63</v>
      </c>
      <c r="AD50" s="543">
        <v>15.17</v>
      </c>
      <c r="AE50" s="541">
        <v>25.7</v>
      </c>
      <c r="AF50" s="542">
        <v>9</v>
      </c>
      <c r="AG50" s="542">
        <v>35</v>
      </c>
      <c r="AH50" s="541">
        <v>14.16</v>
      </c>
      <c r="AI50" s="541">
        <v>11.55</v>
      </c>
      <c r="AJ50" s="541">
        <v>42.07</v>
      </c>
      <c r="AK50" s="543">
        <v>16.36</v>
      </c>
    </row>
  </sheetData>
  <hyperlinks>
    <hyperlink ref="B8" location="Contents!A1" display="Contents!A1"/>
    <hyperlink ref="D8" location="'Tab 38 - G+ve Enterococcus'!A1" display="Tab 38 - G+ve Enterococcus"/>
    <hyperlink ref="M8" location="'Tab 44 - Livestock Animal Staph'!A1" display="Click here to view animal Staphylococcus data"/>
  </hyperlinks>
  <pageMargins left="0.7" right="0.7" top="0.75" bottom="0.75" header="0.3" footer="0.3"/>
  <pageSetup paperSize="9" orientation="portrait" horizontalDpi="300" verticalDpi="300"/>
  <drawing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8792D"/>
  </sheetPr>
  <dimension ref="B1:AK60"/>
  <sheetViews>
    <sheetView showGridLines="0" zoomScale="80" zoomScaleNormal="80" workbookViewId="0">
      <selection activeCell="B15" sqref="B15:C20"/>
    </sheetView>
  </sheetViews>
  <sheetFormatPr defaultColWidth="10.81640625" defaultRowHeight="14" x14ac:dyDescent="0.3"/>
  <cols>
    <col min="1" max="1" width="1.453125" style="8" customWidth="1"/>
    <col min="2" max="2" width="30.54296875" style="8" customWidth="1"/>
    <col min="3" max="37" width="12.54296875" style="8" customWidth="1"/>
    <col min="38" max="40" width="9.54296875" style="8" customWidth="1"/>
    <col min="41" max="41" width="30.54296875" style="8" customWidth="1"/>
    <col min="42" max="76" width="9.54296875" style="8" customWidth="1"/>
    <col min="77" max="16384" width="10.81640625" style="8"/>
  </cols>
  <sheetData>
    <row r="1" spans="2:37" s="15" customFormat="1" ht="5.15" customHeight="1" x14ac:dyDescent="0.35">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2:37" s="15" customFormat="1" ht="15.5" x14ac:dyDescent="0.35">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2:37" s="15" customFormat="1" ht="15.5" x14ac:dyDescent="0.35">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s="15" customFormat="1" ht="15.75" customHeight="1" x14ac:dyDescent="0.35">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s="15" customFormat="1" ht="15.75" customHeight="1" x14ac:dyDescent="0.35">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s="15" customFormat="1" ht="18" x14ac:dyDescent="0.4">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2:37" s="15" customFormat="1" ht="18" x14ac:dyDescent="0.4">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2:37" s="15" customFormat="1" ht="18" x14ac:dyDescent="0.4">
      <c r="B8" s="171" t="s">
        <v>131</v>
      </c>
      <c r="C8" s="20"/>
      <c r="D8" s="151" t="s">
        <v>96</v>
      </c>
      <c r="E8" s="19"/>
      <c r="F8" s="19"/>
      <c r="G8" s="19"/>
      <c r="H8" s="19"/>
      <c r="I8" s="30"/>
      <c r="J8" s="30"/>
      <c r="K8" s="30"/>
      <c r="L8" s="30"/>
      <c r="M8" s="572"/>
      <c r="N8" s="30"/>
      <c r="O8" s="30"/>
      <c r="P8" s="30"/>
      <c r="Q8" s="30"/>
      <c r="R8" s="30"/>
      <c r="S8" s="30"/>
      <c r="T8" s="30"/>
      <c r="U8" s="30"/>
      <c r="V8" s="30"/>
      <c r="W8" s="30"/>
      <c r="X8" s="30"/>
      <c r="Y8" s="30"/>
      <c r="Z8" s="30"/>
      <c r="AA8" s="30"/>
      <c r="AB8" s="30"/>
      <c r="AC8" s="30"/>
      <c r="AD8" s="30"/>
      <c r="AE8" s="30"/>
      <c r="AF8" s="30"/>
      <c r="AG8" s="30"/>
      <c r="AH8" s="30"/>
      <c r="AI8" s="30"/>
      <c r="AJ8" s="30"/>
      <c r="AK8" s="30"/>
    </row>
    <row r="9" spans="2:37" s="15" customFormat="1" ht="18" x14ac:dyDescent="0.4">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s="15" customFormat="1" ht="18" x14ac:dyDescent="0.4">
      <c r="B10" s="20" t="s">
        <v>858</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s="15" customFormat="1" ht="15.5" x14ac:dyDescent="0.35">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7" ht="15.5" x14ac:dyDescent="0.35">
      <c r="B12" s="10" t="s">
        <v>859</v>
      </c>
      <c r="C12" s="141"/>
      <c r="D12" s="141"/>
      <c r="E12" s="141"/>
      <c r="F12" s="141"/>
      <c r="G12" s="141"/>
      <c r="H12" s="10" t="s">
        <v>860</v>
      </c>
      <c r="I12" s="141"/>
      <c r="J12" s="141"/>
      <c r="K12" s="141"/>
      <c r="L12" s="141"/>
      <c r="M12" s="141"/>
      <c r="N12" s="141"/>
      <c r="O12" s="141"/>
      <c r="P12" s="141"/>
      <c r="Q12" s="141"/>
      <c r="T12" s="141"/>
      <c r="U12" s="141"/>
      <c r="V12" s="141"/>
      <c r="W12" s="141"/>
      <c r="X12" s="141"/>
      <c r="Y12" s="141"/>
      <c r="Z12" s="141"/>
      <c r="AA12" s="141"/>
      <c r="AB12" s="141"/>
      <c r="AC12" s="141"/>
      <c r="AD12" s="141"/>
      <c r="AE12" s="141"/>
      <c r="AF12" s="141"/>
      <c r="AG12" s="141"/>
      <c r="AH12" s="141"/>
      <c r="AI12" s="141"/>
      <c r="AJ12" s="141"/>
      <c r="AK12" s="141"/>
    </row>
    <row r="13" spans="2:37" ht="15.5" x14ac:dyDescent="0.35">
      <c r="B13" s="923" t="s">
        <v>861</v>
      </c>
      <c r="C13" s="141"/>
      <c r="D13" s="141"/>
      <c r="E13" s="141"/>
      <c r="F13" s="141"/>
      <c r="G13" s="141"/>
      <c r="H13" s="923" t="s">
        <v>862</v>
      </c>
      <c r="I13" s="603"/>
      <c r="J13" s="141"/>
      <c r="K13" s="141"/>
      <c r="L13" s="141"/>
      <c r="M13" s="141"/>
      <c r="N13" s="141"/>
      <c r="O13" s="141"/>
      <c r="P13" s="141"/>
      <c r="Q13" s="141"/>
      <c r="T13" s="141"/>
      <c r="U13" s="141"/>
      <c r="V13" s="141"/>
      <c r="W13" s="141"/>
      <c r="X13" s="141"/>
      <c r="Y13" s="141"/>
      <c r="Z13" s="141"/>
      <c r="AA13" s="141"/>
      <c r="AB13" s="141"/>
      <c r="AC13" s="141"/>
      <c r="AD13" s="141"/>
      <c r="AE13" s="141"/>
      <c r="AF13" s="141"/>
      <c r="AG13" s="141"/>
      <c r="AH13" s="141"/>
      <c r="AI13" s="141"/>
      <c r="AJ13" s="141"/>
      <c r="AK13" s="141"/>
    </row>
    <row r="14" spans="2:37" ht="15.5" x14ac:dyDescent="0.35">
      <c r="B14" s="141"/>
      <c r="C14" s="141"/>
      <c r="D14" s="141"/>
      <c r="E14" s="141"/>
      <c r="F14" s="141"/>
      <c r="G14" s="141"/>
      <c r="H14" s="141"/>
      <c r="I14" s="141"/>
      <c r="J14" s="141"/>
      <c r="K14" s="141"/>
      <c r="L14" s="141"/>
      <c r="M14" s="141"/>
      <c r="N14" s="141"/>
      <c r="O14" s="141"/>
      <c r="P14" s="141"/>
      <c r="Q14" s="141"/>
      <c r="T14" s="141"/>
      <c r="U14" s="141"/>
      <c r="V14" s="141"/>
      <c r="W14" s="141"/>
      <c r="X14" s="141"/>
      <c r="Y14" s="141"/>
      <c r="Z14" s="141"/>
      <c r="AA14" s="141"/>
      <c r="AB14" s="141"/>
      <c r="AC14" s="141"/>
      <c r="AD14" s="141"/>
      <c r="AE14" s="141"/>
      <c r="AF14" s="141"/>
      <c r="AG14" s="141"/>
      <c r="AH14" s="141"/>
      <c r="AI14" s="141"/>
      <c r="AJ14" s="141"/>
      <c r="AK14" s="141"/>
    </row>
    <row r="15" spans="2:37" s="9" customFormat="1" ht="31" x14ac:dyDescent="0.35">
      <c r="B15" s="141" t="s">
        <v>275</v>
      </c>
      <c r="C15" s="532" t="s">
        <v>710</v>
      </c>
      <c r="D15" s="141"/>
      <c r="E15" s="141"/>
      <c r="F15" s="141"/>
      <c r="G15" s="141"/>
      <c r="H15" s="141" t="s">
        <v>275</v>
      </c>
      <c r="I15" s="532" t="s">
        <v>710</v>
      </c>
      <c r="J15" s="141"/>
      <c r="K15" s="141"/>
      <c r="L15" s="141"/>
      <c r="M15" s="141"/>
      <c r="N15" s="141"/>
      <c r="O15" s="141"/>
      <c r="P15" s="141"/>
      <c r="Q15" s="141"/>
      <c r="T15" s="141"/>
      <c r="U15" s="141"/>
      <c r="V15" s="141"/>
      <c r="W15" s="141"/>
      <c r="X15" s="141"/>
      <c r="Y15" s="141"/>
      <c r="Z15" s="141"/>
      <c r="AA15" s="141"/>
      <c r="AB15" s="141"/>
      <c r="AC15" s="141"/>
      <c r="AD15" s="141"/>
      <c r="AE15" s="141"/>
      <c r="AF15" s="141"/>
      <c r="AG15" s="141"/>
      <c r="AH15" s="141"/>
      <c r="AI15" s="141"/>
      <c r="AJ15" s="141"/>
      <c r="AK15" s="141"/>
    </row>
    <row r="16" spans="2:37" s="9" customFormat="1" ht="15.5" x14ac:dyDescent="0.35">
      <c r="B16" s="143">
        <v>2016</v>
      </c>
      <c r="C16" s="533">
        <v>461</v>
      </c>
      <c r="D16" s="141"/>
      <c r="E16" s="141"/>
      <c r="F16" s="141"/>
      <c r="G16" s="141"/>
      <c r="H16" s="143">
        <v>2016</v>
      </c>
      <c r="I16" s="533">
        <v>309</v>
      </c>
      <c r="J16" s="141"/>
      <c r="K16" s="141"/>
      <c r="L16" s="141"/>
      <c r="M16" s="141"/>
      <c r="N16" s="141"/>
      <c r="O16" s="141"/>
      <c r="P16" s="141"/>
      <c r="Q16" s="141"/>
      <c r="T16" s="141"/>
      <c r="U16" s="141"/>
      <c r="V16" s="141"/>
      <c r="W16" s="141"/>
      <c r="X16" s="141"/>
      <c r="Y16" s="141"/>
      <c r="Z16" s="141"/>
      <c r="AA16" s="141"/>
      <c r="AB16" s="141"/>
      <c r="AC16" s="141"/>
      <c r="AD16" s="141"/>
      <c r="AE16" s="141"/>
      <c r="AF16" s="141"/>
      <c r="AG16" s="141"/>
      <c r="AH16" s="141"/>
      <c r="AI16" s="141"/>
      <c r="AJ16" s="141"/>
      <c r="AK16" s="141"/>
    </row>
    <row r="17" spans="2:37" s="9" customFormat="1" ht="15.5" x14ac:dyDescent="0.35">
      <c r="B17" s="143">
        <v>2017</v>
      </c>
      <c r="C17" s="533">
        <v>473</v>
      </c>
      <c r="D17" s="141"/>
      <c r="E17" s="141"/>
      <c r="F17" s="141"/>
      <c r="G17" s="141"/>
      <c r="H17" s="143">
        <v>2017</v>
      </c>
      <c r="I17" s="533">
        <v>307</v>
      </c>
      <c r="J17" s="141"/>
      <c r="K17" s="141"/>
      <c r="L17" s="141"/>
      <c r="M17" s="141"/>
      <c r="N17" s="141"/>
      <c r="O17" s="141"/>
      <c r="P17" s="141"/>
      <c r="Q17" s="141"/>
      <c r="T17" s="141"/>
      <c r="U17" s="141"/>
      <c r="V17" s="141"/>
      <c r="W17" s="141"/>
      <c r="X17" s="141"/>
      <c r="Y17" s="141"/>
      <c r="Z17" s="141"/>
      <c r="AA17" s="141"/>
      <c r="AB17" s="141"/>
      <c r="AC17" s="141"/>
      <c r="AD17" s="141"/>
      <c r="AE17" s="141"/>
      <c r="AF17" s="141"/>
      <c r="AG17" s="141"/>
      <c r="AH17" s="141"/>
      <c r="AI17" s="141"/>
      <c r="AJ17" s="141"/>
      <c r="AK17" s="141"/>
    </row>
    <row r="18" spans="2:37" s="9" customFormat="1" ht="15.5" x14ac:dyDescent="0.35">
      <c r="B18" s="143">
        <v>2018</v>
      </c>
      <c r="C18" s="533">
        <v>443</v>
      </c>
      <c r="D18" s="141"/>
      <c r="E18" s="141"/>
      <c r="F18" s="141"/>
      <c r="G18" s="141"/>
      <c r="H18" s="143">
        <v>2018</v>
      </c>
      <c r="I18" s="533">
        <v>318</v>
      </c>
      <c r="J18" s="141"/>
      <c r="K18" s="141"/>
      <c r="L18" s="141"/>
      <c r="M18" s="141"/>
      <c r="N18" s="141"/>
      <c r="O18" s="141"/>
      <c r="P18" s="141"/>
      <c r="Q18" s="141"/>
      <c r="T18" s="141"/>
      <c r="U18" s="141"/>
      <c r="V18" s="141"/>
      <c r="W18" s="141"/>
      <c r="X18" s="141"/>
      <c r="Y18" s="141"/>
      <c r="Z18" s="141"/>
      <c r="AA18" s="141"/>
      <c r="AB18" s="141"/>
      <c r="AC18" s="141"/>
      <c r="AD18" s="141"/>
      <c r="AE18" s="141"/>
      <c r="AF18" s="141"/>
      <c r="AG18" s="141"/>
      <c r="AH18" s="141"/>
      <c r="AI18" s="141"/>
      <c r="AJ18" s="141"/>
      <c r="AK18" s="141"/>
    </row>
    <row r="19" spans="2:37" s="9" customFormat="1" ht="15.5" x14ac:dyDescent="0.35">
      <c r="B19" s="143">
        <v>2019</v>
      </c>
      <c r="C19" s="533">
        <v>451</v>
      </c>
      <c r="D19" s="141"/>
      <c r="E19" s="141"/>
      <c r="F19" s="141"/>
      <c r="G19" s="141"/>
      <c r="H19" s="143">
        <v>2019</v>
      </c>
      <c r="I19" s="533">
        <v>294</v>
      </c>
      <c r="J19" s="141"/>
      <c r="K19" s="141"/>
      <c r="L19" s="141"/>
      <c r="M19" s="141"/>
      <c r="N19" s="141"/>
      <c r="O19" s="141"/>
      <c r="P19" s="141"/>
      <c r="Q19" s="141"/>
      <c r="T19" s="141"/>
      <c r="U19" s="141"/>
      <c r="V19" s="141"/>
      <c r="W19" s="141"/>
      <c r="X19" s="141"/>
      <c r="Y19" s="141"/>
      <c r="Z19" s="141"/>
      <c r="AA19" s="141"/>
      <c r="AB19" s="141"/>
      <c r="AC19" s="141"/>
      <c r="AD19" s="141"/>
      <c r="AE19" s="141"/>
      <c r="AF19" s="141"/>
      <c r="AG19" s="141"/>
      <c r="AH19" s="141"/>
      <c r="AI19" s="141"/>
      <c r="AJ19" s="141"/>
      <c r="AK19" s="141"/>
    </row>
    <row r="20" spans="2:37" s="9" customFormat="1" ht="15.5" x14ac:dyDescent="0.35">
      <c r="B20" s="143">
        <v>2020</v>
      </c>
      <c r="C20" s="533">
        <v>463</v>
      </c>
      <c r="D20" s="141"/>
      <c r="E20" s="141"/>
      <c r="F20" s="141"/>
      <c r="G20" s="141"/>
      <c r="H20" s="143">
        <v>2020</v>
      </c>
      <c r="I20" s="533">
        <v>290</v>
      </c>
      <c r="J20" s="141"/>
      <c r="K20" s="141"/>
      <c r="L20" s="141"/>
      <c r="M20" s="141"/>
      <c r="N20" s="141"/>
      <c r="O20" s="141"/>
      <c r="P20" s="141"/>
      <c r="Q20" s="141"/>
      <c r="T20" s="141"/>
      <c r="U20" s="141"/>
      <c r="V20" s="141"/>
      <c r="W20" s="141"/>
      <c r="X20" s="141"/>
      <c r="Y20" s="141"/>
      <c r="Z20" s="141"/>
      <c r="AA20" s="141"/>
      <c r="AB20" s="141"/>
      <c r="AC20" s="141"/>
      <c r="AD20" s="141"/>
      <c r="AE20" s="141"/>
      <c r="AF20" s="141"/>
      <c r="AG20" s="141"/>
      <c r="AH20" s="141"/>
      <c r="AI20" s="141"/>
      <c r="AJ20" s="141"/>
      <c r="AK20" s="141"/>
    </row>
    <row r="21" spans="2:37" ht="15.5" x14ac:dyDescent="0.35">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2:37" ht="15.5" x14ac:dyDescent="0.35">
      <c r="B22" s="10" t="s">
        <v>863</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row>
    <row r="23" spans="2:37" ht="15.5" x14ac:dyDescent="0.35">
      <c r="B23" s="923" t="s">
        <v>864</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row>
    <row r="24" spans="2:37" ht="15.5" x14ac:dyDescent="0.3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row>
    <row r="25" spans="2:37" s="9" customFormat="1" ht="15.5" x14ac:dyDescent="0.35">
      <c r="B25" s="141"/>
      <c r="C25" s="141"/>
      <c r="D25" s="10"/>
      <c r="E25" s="10"/>
      <c r="F25" s="497">
        <v>2016</v>
      </c>
      <c r="G25" s="10"/>
      <c r="H25" s="10"/>
      <c r="I25" s="10"/>
      <c r="J25" s="141"/>
      <c r="K25" s="10"/>
      <c r="L25" s="10"/>
      <c r="M25" s="497">
        <v>2017</v>
      </c>
      <c r="N25" s="10"/>
      <c r="O25" s="10"/>
      <c r="P25" s="10"/>
      <c r="Q25" s="141"/>
      <c r="R25" s="10"/>
      <c r="S25" s="10"/>
      <c r="T25" s="497">
        <v>2018</v>
      </c>
      <c r="U25" s="10"/>
      <c r="V25" s="10"/>
      <c r="W25" s="10"/>
      <c r="X25" s="141"/>
      <c r="Y25" s="10"/>
      <c r="Z25" s="10"/>
      <c r="AA25" s="497">
        <v>2019</v>
      </c>
      <c r="AB25" s="10"/>
      <c r="AC25" s="10"/>
      <c r="AD25" s="10"/>
      <c r="AE25" s="141"/>
      <c r="AF25" s="10"/>
      <c r="AG25" s="10"/>
      <c r="AH25" s="497">
        <v>2020</v>
      </c>
      <c r="AI25" s="10"/>
      <c r="AJ25" s="10"/>
      <c r="AK25" s="10"/>
    </row>
    <row r="26" spans="2:37" s="9" customFormat="1" ht="46.5" x14ac:dyDescent="0.35">
      <c r="B26" s="536" t="s">
        <v>384</v>
      </c>
      <c r="C26" s="537" t="s">
        <v>714</v>
      </c>
      <c r="D26" s="538" t="s">
        <v>715</v>
      </c>
      <c r="E26" s="538" t="s">
        <v>716</v>
      </c>
      <c r="F26" s="537" t="s">
        <v>717</v>
      </c>
      <c r="G26" s="537" t="s">
        <v>718</v>
      </c>
      <c r="H26" s="537" t="s">
        <v>719</v>
      </c>
      <c r="I26" s="539" t="s">
        <v>720</v>
      </c>
      <c r="J26" s="537" t="s">
        <v>714</v>
      </c>
      <c r="K26" s="538" t="s">
        <v>715</v>
      </c>
      <c r="L26" s="538" t="s">
        <v>716</v>
      </c>
      <c r="M26" s="537" t="s">
        <v>717</v>
      </c>
      <c r="N26" s="537" t="s">
        <v>718</v>
      </c>
      <c r="O26" s="537" t="s">
        <v>719</v>
      </c>
      <c r="P26" s="539" t="s">
        <v>720</v>
      </c>
      <c r="Q26" s="537" t="s">
        <v>714</v>
      </c>
      <c r="R26" s="538" t="s">
        <v>715</v>
      </c>
      <c r="S26" s="538" t="s">
        <v>716</v>
      </c>
      <c r="T26" s="537" t="s">
        <v>717</v>
      </c>
      <c r="U26" s="537" t="s">
        <v>718</v>
      </c>
      <c r="V26" s="537" t="s">
        <v>719</v>
      </c>
      <c r="W26" s="539" t="s">
        <v>720</v>
      </c>
      <c r="X26" s="537" t="s">
        <v>714</v>
      </c>
      <c r="Y26" s="538" t="s">
        <v>715</v>
      </c>
      <c r="Z26" s="538" t="s">
        <v>716</v>
      </c>
      <c r="AA26" s="537" t="s">
        <v>717</v>
      </c>
      <c r="AB26" s="537" t="s">
        <v>718</v>
      </c>
      <c r="AC26" s="537" t="s">
        <v>719</v>
      </c>
      <c r="AD26" s="539" t="s">
        <v>720</v>
      </c>
      <c r="AE26" s="537" t="s">
        <v>714</v>
      </c>
      <c r="AF26" s="538" t="s">
        <v>715</v>
      </c>
      <c r="AG26" s="538" t="s">
        <v>716</v>
      </c>
      <c r="AH26" s="537" t="s">
        <v>717</v>
      </c>
      <c r="AI26" s="537" t="s">
        <v>718</v>
      </c>
      <c r="AJ26" s="537" t="s">
        <v>719</v>
      </c>
      <c r="AK26" s="539" t="s">
        <v>720</v>
      </c>
    </row>
    <row r="27" spans="2:37" s="9" customFormat="1" ht="15.5" x14ac:dyDescent="0.35">
      <c r="B27" s="540" t="s">
        <v>865</v>
      </c>
      <c r="C27" s="541">
        <v>41.4</v>
      </c>
      <c r="D27" s="542">
        <v>150</v>
      </c>
      <c r="E27" s="542">
        <v>362</v>
      </c>
      <c r="F27" s="541">
        <v>36.479999999999997</v>
      </c>
      <c r="G27" s="541">
        <v>4.96</v>
      </c>
      <c r="H27" s="541">
        <v>46.58</v>
      </c>
      <c r="I27" s="543">
        <v>5.14</v>
      </c>
      <c r="J27" s="541">
        <v>37</v>
      </c>
      <c r="K27" s="542">
        <v>134</v>
      </c>
      <c r="L27" s="542">
        <v>362</v>
      </c>
      <c r="M27" s="541">
        <v>32.200000000000003</v>
      </c>
      <c r="N27" s="541">
        <v>4.82</v>
      </c>
      <c r="O27" s="541">
        <v>42.1</v>
      </c>
      <c r="P27" s="543">
        <v>5.08</v>
      </c>
      <c r="Q27" s="541">
        <v>35.799999999999997</v>
      </c>
      <c r="R27" s="542">
        <v>128</v>
      </c>
      <c r="S27" s="542">
        <v>358</v>
      </c>
      <c r="T27" s="541">
        <v>30.96</v>
      </c>
      <c r="U27" s="541">
        <v>4.79</v>
      </c>
      <c r="V27" s="541">
        <v>40.85</v>
      </c>
      <c r="W27" s="543">
        <v>5.0999999999999996</v>
      </c>
      <c r="X27" s="541">
        <v>26.9</v>
      </c>
      <c r="Y27" s="542">
        <v>80</v>
      </c>
      <c r="Z27" s="542">
        <v>297</v>
      </c>
      <c r="AA27" s="541">
        <v>22.21</v>
      </c>
      <c r="AB27" s="541">
        <v>4.7300000000000004</v>
      </c>
      <c r="AC27" s="541">
        <v>32.25</v>
      </c>
      <c r="AD27" s="543">
        <v>5.31</v>
      </c>
      <c r="AE27" s="541">
        <v>23.6</v>
      </c>
      <c r="AF27" s="542">
        <v>35</v>
      </c>
      <c r="AG27" s="542">
        <v>148</v>
      </c>
      <c r="AH27" s="541">
        <v>17.52</v>
      </c>
      <c r="AI27" s="541">
        <v>6.13</v>
      </c>
      <c r="AJ27" s="541">
        <v>31.11</v>
      </c>
      <c r="AK27" s="543">
        <v>7.46</v>
      </c>
    </row>
    <row r="28" spans="2:37" s="9" customFormat="1" ht="15.5" x14ac:dyDescent="0.35">
      <c r="B28" s="540" t="s">
        <v>533</v>
      </c>
      <c r="C28" s="541">
        <v>0.2</v>
      </c>
      <c r="D28" s="542">
        <v>1</v>
      </c>
      <c r="E28" s="542">
        <v>429</v>
      </c>
      <c r="F28" s="541">
        <v>0.04</v>
      </c>
      <c r="G28" s="541">
        <v>0.19</v>
      </c>
      <c r="H28" s="541">
        <v>1.31</v>
      </c>
      <c r="I28" s="543">
        <v>1.08</v>
      </c>
      <c r="J28" s="541">
        <v>0</v>
      </c>
      <c r="K28" s="542">
        <v>0</v>
      </c>
      <c r="L28" s="542">
        <v>453</v>
      </c>
      <c r="M28" s="541">
        <v>0</v>
      </c>
      <c r="N28" s="541">
        <v>0</v>
      </c>
      <c r="O28" s="541">
        <v>0.84</v>
      </c>
      <c r="P28" s="543">
        <v>0.84</v>
      </c>
      <c r="Q28" s="541">
        <v>0</v>
      </c>
      <c r="R28" s="542">
        <v>0</v>
      </c>
      <c r="S28" s="542">
        <v>414</v>
      </c>
      <c r="T28" s="541">
        <v>0</v>
      </c>
      <c r="U28" s="541">
        <v>0</v>
      </c>
      <c r="V28" s="541">
        <v>0.92</v>
      </c>
      <c r="W28" s="543">
        <v>0.92</v>
      </c>
      <c r="X28" s="541">
        <v>0</v>
      </c>
      <c r="Y28" s="542">
        <v>0</v>
      </c>
      <c r="Z28" s="542">
        <v>423</v>
      </c>
      <c r="AA28" s="541">
        <v>0</v>
      </c>
      <c r="AB28" s="541">
        <v>0</v>
      </c>
      <c r="AC28" s="541">
        <v>0.9</v>
      </c>
      <c r="AD28" s="543">
        <v>0.9</v>
      </c>
      <c r="AE28" s="541">
        <v>0</v>
      </c>
      <c r="AF28" s="542">
        <v>0</v>
      </c>
      <c r="AG28" s="542">
        <v>434</v>
      </c>
      <c r="AH28" s="541">
        <v>0</v>
      </c>
      <c r="AI28" s="541">
        <v>0</v>
      </c>
      <c r="AJ28" s="541">
        <v>0.88</v>
      </c>
      <c r="AK28" s="543">
        <v>0.88</v>
      </c>
    </row>
    <row r="29" spans="2:37" s="9" customFormat="1" ht="15.5" x14ac:dyDescent="0.35">
      <c r="B29" s="540" t="s">
        <v>866</v>
      </c>
      <c r="C29" s="541">
        <v>0</v>
      </c>
      <c r="D29" s="542">
        <v>0</v>
      </c>
      <c r="E29" s="542">
        <v>417</v>
      </c>
      <c r="F29" s="541">
        <v>0</v>
      </c>
      <c r="G29" s="541">
        <v>0</v>
      </c>
      <c r="H29" s="541">
        <v>0.91</v>
      </c>
      <c r="I29" s="543">
        <v>0.91</v>
      </c>
      <c r="J29" s="541">
        <v>0</v>
      </c>
      <c r="K29" s="542">
        <v>0</v>
      </c>
      <c r="L29" s="542">
        <v>434</v>
      </c>
      <c r="M29" s="541">
        <v>0</v>
      </c>
      <c r="N29" s="541">
        <v>0</v>
      </c>
      <c r="O29" s="541">
        <v>0.88</v>
      </c>
      <c r="P29" s="543">
        <v>0.88</v>
      </c>
      <c r="Q29" s="541">
        <v>0</v>
      </c>
      <c r="R29" s="542">
        <v>0</v>
      </c>
      <c r="S29" s="542">
        <v>407</v>
      </c>
      <c r="T29" s="541">
        <v>0</v>
      </c>
      <c r="U29" s="541">
        <v>0</v>
      </c>
      <c r="V29" s="541">
        <v>0.94</v>
      </c>
      <c r="W29" s="543">
        <v>0.94</v>
      </c>
      <c r="X29" s="541">
        <v>0.2</v>
      </c>
      <c r="Y29" s="542">
        <v>1</v>
      </c>
      <c r="Z29" s="542">
        <v>424</v>
      </c>
      <c r="AA29" s="541">
        <v>0.04</v>
      </c>
      <c r="AB29" s="541">
        <v>0.2</v>
      </c>
      <c r="AC29" s="541">
        <v>1.32</v>
      </c>
      <c r="AD29" s="543">
        <v>1.08</v>
      </c>
      <c r="AE29" s="541">
        <v>0.5</v>
      </c>
      <c r="AF29" s="542">
        <v>2</v>
      </c>
      <c r="AG29" s="542">
        <v>434</v>
      </c>
      <c r="AH29" s="541">
        <v>0.13</v>
      </c>
      <c r="AI29" s="541">
        <v>0.33</v>
      </c>
      <c r="AJ29" s="541">
        <v>1.66</v>
      </c>
      <c r="AK29" s="543">
        <v>1.2</v>
      </c>
    </row>
    <row r="30" spans="2:37" s="9" customFormat="1" ht="15.5" x14ac:dyDescent="0.35">
      <c r="B30" s="540" t="s">
        <v>623</v>
      </c>
      <c r="C30" s="541">
        <v>0</v>
      </c>
      <c r="D30" s="542">
        <v>0</v>
      </c>
      <c r="E30" s="542">
        <v>429</v>
      </c>
      <c r="F30" s="541">
        <v>0</v>
      </c>
      <c r="G30" s="541">
        <v>0</v>
      </c>
      <c r="H30" s="541">
        <v>0.89</v>
      </c>
      <c r="I30" s="543">
        <v>0.89</v>
      </c>
      <c r="J30" s="541">
        <v>0</v>
      </c>
      <c r="K30" s="542">
        <v>0</v>
      </c>
      <c r="L30" s="542">
        <v>459</v>
      </c>
      <c r="M30" s="541">
        <v>0</v>
      </c>
      <c r="N30" s="541">
        <v>0</v>
      </c>
      <c r="O30" s="541">
        <v>0.83</v>
      </c>
      <c r="P30" s="543">
        <v>0.83</v>
      </c>
      <c r="Q30" s="541">
        <v>0.2</v>
      </c>
      <c r="R30" s="542">
        <v>1</v>
      </c>
      <c r="S30" s="542">
        <v>420</v>
      </c>
      <c r="T30" s="541">
        <v>0.04</v>
      </c>
      <c r="U30" s="541">
        <v>0.2</v>
      </c>
      <c r="V30" s="541">
        <v>1.34</v>
      </c>
      <c r="W30" s="543">
        <v>1.1000000000000001</v>
      </c>
      <c r="X30" s="541">
        <v>0.2</v>
      </c>
      <c r="Y30" s="542">
        <v>1</v>
      </c>
      <c r="Z30" s="542">
        <v>431</v>
      </c>
      <c r="AA30" s="541">
        <v>0.04</v>
      </c>
      <c r="AB30" s="541">
        <v>0.19</v>
      </c>
      <c r="AC30" s="541">
        <v>1.3</v>
      </c>
      <c r="AD30" s="543">
        <v>1.07</v>
      </c>
      <c r="AE30" s="541">
        <v>0.4</v>
      </c>
      <c r="AF30" s="542">
        <v>2</v>
      </c>
      <c r="AG30" s="542">
        <v>445</v>
      </c>
      <c r="AH30" s="541">
        <v>0.12</v>
      </c>
      <c r="AI30" s="541">
        <v>0.33</v>
      </c>
      <c r="AJ30" s="541">
        <v>1.62</v>
      </c>
      <c r="AK30" s="543">
        <v>1.17</v>
      </c>
    </row>
    <row r="31" spans="2:37" ht="15.5" x14ac:dyDescent="0.35">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row>
    <row r="32" spans="2:37" ht="15.5" x14ac:dyDescent="0.35">
      <c r="B32" s="10" t="s">
        <v>867</v>
      </c>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row>
    <row r="33" spans="2:37" ht="15.5" x14ac:dyDescent="0.35">
      <c r="B33" s="923" t="s">
        <v>868</v>
      </c>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row>
    <row r="34" spans="2:37" ht="15.5" x14ac:dyDescent="0.35">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row>
    <row r="35" spans="2:37" s="9" customFormat="1" ht="15.5" x14ac:dyDescent="0.35">
      <c r="B35" s="141"/>
      <c r="C35" s="141"/>
      <c r="D35" s="10"/>
      <c r="E35" s="10"/>
      <c r="F35" s="497">
        <v>2016</v>
      </c>
      <c r="G35" s="10"/>
      <c r="H35" s="10"/>
      <c r="I35" s="10"/>
      <c r="J35" s="141"/>
      <c r="K35" s="10"/>
      <c r="L35" s="10"/>
      <c r="M35" s="497">
        <v>2017</v>
      </c>
      <c r="N35" s="10"/>
      <c r="O35" s="10"/>
      <c r="P35" s="10"/>
      <c r="Q35" s="141"/>
      <c r="R35" s="10"/>
      <c r="S35" s="10"/>
      <c r="T35" s="497">
        <v>2018</v>
      </c>
      <c r="U35" s="10"/>
      <c r="V35" s="10"/>
      <c r="W35" s="10"/>
      <c r="X35" s="141"/>
      <c r="Y35" s="10"/>
      <c r="Z35" s="10"/>
      <c r="AA35" s="497">
        <v>2019</v>
      </c>
      <c r="AB35" s="10"/>
      <c r="AC35" s="10"/>
      <c r="AD35" s="10"/>
      <c r="AE35" s="141"/>
      <c r="AF35" s="10"/>
      <c r="AG35" s="10"/>
      <c r="AH35" s="497">
        <v>2020</v>
      </c>
      <c r="AI35" s="10"/>
      <c r="AJ35" s="10"/>
      <c r="AK35" s="10"/>
    </row>
    <row r="36" spans="2:37" s="9" customFormat="1" ht="46.5" x14ac:dyDescent="0.35">
      <c r="B36" s="536" t="s">
        <v>384</v>
      </c>
      <c r="C36" s="537" t="s">
        <v>727</v>
      </c>
      <c r="D36" s="538" t="s">
        <v>728</v>
      </c>
      <c r="E36" s="538" t="s">
        <v>716</v>
      </c>
      <c r="F36" s="537" t="s">
        <v>717</v>
      </c>
      <c r="G36" s="537" t="s">
        <v>718</v>
      </c>
      <c r="H36" s="537" t="s">
        <v>719</v>
      </c>
      <c r="I36" s="539" t="s">
        <v>720</v>
      </c>
      <c r="J36" s="537" t="s">
        <v>727</v>
      </c>
      <c r="K36" s="538" t="s">
        <v>728</v>
      </c>
      <c r="L36" s="538" t="s">
        <v>716</v>
      </c>
      <c r="M36" s="537" t="s">
        <v>717</v>
      </c>
      <c r="N36" s="537" t="s">
        <v>718</v>
      </c>
      <c r="O36" s="537" t="s">
        <v>719</v>
      </c>
      <c r="P36" s="539" t="s">
        <v>720</v>
      </c>
      <c r="Q36" s="537" t="s">
        <v>727</v>
      </c>
      <c r="R36" s="538" t="s">
        <v>728</v>
      </c>
      <c r="S36" s="538" t="s">
        <v>716</v>
      </c>
      <c r="T36" s="537" t="s">
        <v>717</v>
      </c>
      <c r="U36" s="537" t="s">
        <v>718</v>
      </c>
      <c r="V36" s="537" t="s">
        <v>719</v>
      </c>
      <c r="W36" s="539" t="s">
        <v>720</v>
      </c>
      <c r="X36" s="537" t="s">
        <v>727</v>
      </c>
      <c r="Y36" s="538" t="s">
        <v>728</v>
      </c>
      <c r="Z36" s="538" t="s">
        <v>716</v>
      </c>
      <c r="AA36" s="537" t="s">
        <v>717</v>
      </c>
      <c r="AB36" s="537" t="s">
        <v>718</v>
      </c>
      <c r="AC36" s="537" t="s">
        <v>719</v>
      </c>
      <c r="AD36" s="539" t="s">
        <v>720</v>
      </c>
      <c r="AE36" s="537" t="s">
        <v>727</v>
      </c>
      <c r="AF36" s="538" t="s">
        <v>728</v>
      </c>
      <c r="AG36" s="538" t="s">
        <v>716</v>
      </c>
      <c r="AH36" s="537" t="s">
        <v>717</v>
      </c>
      <c r="AI36" s="537" t="s">
        <v>718</v>
      </c>
      <c r="AJ36" s="537" t="s">
        <v>719</v>
      </c>
      <c r="AK36" s="539" t="s">
        <v>720</v>
      </c>
    </row>
    <row r="37" spans="2:37" s="9" customFormat="1" ht="15.5" x14ac:dyDescent="0.35">
      <c r="B37" s="540" t="s">
        <v>865</v>
      </c>
      <c r="C37" s="541">
        <v>41.4</v>
      </c>
      <c r="D37" s="542">
        <v>150</v>
      </c>
      <c r="E37" s="542">
        <v>362</v>
      </c>
      <c r="F37" s="541">
        <v>36.479999999999997</v>
      </c>
      <c r="G37" s="541">
        <v>4.96</v>
      </c>
      <c r="H37" s="541">
        <v>46.58</v>
      </c>
      <c r="I37" s="543">
        <v>5.14</v>
      </c>
      <c r="J37" s="541">
        <v>37</v>
      </c>
      <c r="K37" s="542">
        <v>134</v>
      </c>
      <c r="L37" s="542">
        <v>362</v>
      </c>
      <c r="M37" s="541">
        <v>32.200000000000003</v>
      </c>
      <c r="N37" s="541">
        <v>4.82</v>
      </c>
      <c r="O37" s="541">
        <v>42.1</v>
      </c>
      <c r="P37" s="543">
        <v>5.08</v>
      </c>
      <c r="Q37" s="541">
        <v>35.799999999999997</v>
      </c>
      <c r="R37" s="542">
        <v>128</v>
      </c>
      <c r="S37" s="542">
        <v>358</v>
      </c>
      <c r="T37" s="541">
        <v>30.96</v>
      </c>
      <c r="U37" s="541">
        <v>4.79</v>
      </c>
      <c r="V37" s="541">
        <v>40.85</v>
      </c>
      <c r="W37" s="543">
        <v>5.0999999999999996</v>
      </c>
      <c r="X37" s="541">
        <v>26.9</v>
      </c>
      <c r="Y37" s="542">
        <v>80</v>
      </c>
      <c r="Z37" s="542">
        <v>297</v>
      </c>
      <c r="AA37" s="541">
        <v>22.21</v>
      </c>
      <c r="AB37" s="541">
        <v>4.7300000000000004</v>
      </c>
      <c r="AC37" s="541">
        <v>32.25</v>
      </c>
      <c r="AD37" s="543">
        <v>5.31</v>
      </c>
      <c r="AE37" s="541">
        <v>23.6</v>
      </c>
      <c r="AF37" s="542">
        <v>35</v>
      </c>
      <c r="AG37" s="542">
        <v>148</v>
      </c>
      <c r="AH37" s="541">
        <v>17.52</v>
      </c>
      <c r="AI37" s="541">
        <v>6.13</v>
      </c>
      <c r="AJ37" s="541">
        <v>31.11</v>
      </c>
      <c r="AK37" s="543">
        <v>7.46</v>
      </c>
    </row>
    <row r="38" spans="2:37" s="9" customFormat="1" ht="15.5" x14ac:dyDescent="0.35">
      <c r="B38" s="540" t="s">
        <v>533</v>
      </c>
      <c r="C38" s="541">
        <v>0.2</v>
      </c>
      <c r="D38" s="542">
        <v>1</v>
      </c>
      <c r="E38" s="542">
        <v>429</v>
      </c>
      <c r="F38" s="541">
        <v>0.04</v>
      </c>
      <c r="G38" s="541">
        <v>0.19</v>
      </c>
      <c r="H38" s="541">
        <v>1.31</v>
      </c>
      <c r="I38" s="543">
        <v>1.08</v>
      </c>
      <c r="J38" s="541">
        <v>0</v>
      </c>
      <c r="K38" s="542">
        <v>0</v>
      </c>
      <c r="L38" s="542">
        <v>453</v>
      </c>
      <c r="M38" s="541">
        <v>0</v>
      </c>
      <c r="N38" s="541">
        <v>0</v>
      </c>
      <c r="O38" s="541">
        <v>0.84</v>
      </c>
      <c r="P38" s="543">
        <v>0.84</v>
      </c>
      <c r="Q38" s="541">
        <v>0</v>
      </c>
      <c r="R38" s="542">
        <v>0</v>
      </c>
      <c r="S38" s="542">
        <v>414</v>
      </c>
      <c r="T38" s="541">
        <v>0</v>
      </c>
      <c r="U38" s="541">
        <v>0</v>
      </c>
      <c r="V38" s="541">
        <v>0.92</v>
      </c>
      <c r="W38" s="543">
        <v>0.92</v>
      </c>
      <c r="X38" s="541">
        <v>0</v>
      </c>
      <c r="Y38" s="542">
        <v>0</v>
      </c>
      <c r="Z38" s="542">
        <v>423</v>
      </c>
      <c r="AA38" s="541">
        <v>0</v>
      </c>
      <c r="AB38" s="541">
        <v>0</v>
      </c>
      <c r="AC38" s="541">
        <v>0.9</v>
      </c>
      <c r="AD38" s="543">
        <v>0.9</v>
      </c>
      <c r="AE38" s="541">
        <v>0</v>
      </c>
      <c r="AF38" s="542">
        <v>0</v>
      </c>
      <c r="AG38" s="542">
        <v>434</v>
      </c>
      <c r="AH38" s="541">
        <v>0</v>
      </c>
      <c r="AI38" s="541">
        <v>0</v>
      </c>
      <c r="AJ38" s="541">
        <v>0.88</v>
      </c>
      <c r="AK38" s="543">
        <v>0.88</v>
      </c>
    </row>
    <row r="39" spans="2:37" s="9" customFormat="1" ht="15.5" x14ac:dyDescent="0.35">
      <c r="B39" s="540" t="s">
        <v>866</v>
      </c>
      <c r="C39" s="541">
        <v>0</v>
      </c>
      <c r="D39" s="542">
        <v>0</v>
      </c>
      <c r="E39" s="542">
        <v>417</v>
      </c>
      <c r="F39" s="541">
        <v>0</v>
      </c>
      <c r="G39" s="541">
        <v>0</v>
      </c>
      <c r="H39" s="541">
        <v>0.91</v>
      </c>
      <c r="I39" s="543">
        <v>0.91</v>
      </c>
      <c r="J39" s="541">
        <v>0</v>
      </c>
      <c r="K39" s="542">
        <v>0</v>
      </c>
      <c r="L39" s="542">
        <v>434</v>
      </c>
      <c r="M39" s="541">
        <v>0</v>
      </c>
      <c r="N39" s="541">
        <v>0</v>
      </c>
      <c r="O39" s="541">
        <v>0.88</v>
      </c>
      <c r="P39" s="543">
        <v>0.88</v>
      </c>
      <c r="Q39" s="541">
        <v>0</v>
      </c>
      <c r="R39" s="542">
        <v>0</v>
      </c>
      <c r="S39" s="542">
        <v>407</v>
      </c>
      <c r="T39" s="541">
        <v>0</v>
      </c>
      <c r="U39" s="541">
        <v>0</v>
      </c>
      <c r="V39" s="541">
        <v>0.94</v>
      </c>
      <c r="W39" s="543">
        <v>0.94</v>
      </c>
      <c r="X39" s="541">
        <v>0.2</v>
      </c>
      <c r="Y39" s="542">
        <v>1</v>
      </c>
      <c r="Z39" s="542">
        <v>424</v>
      </c>
      <c r="AA39" s="541">
        <v>0.04</v>
      </c>
      <c r="AB39" s="541">
        <v>0.2</v>
      </c>
      <c r="AC39" s="541">
        <v>1.32</v>
      </c>
      <c r="AD39" s="543">
        <v>1.08</v>
      </c>
      <c r="AE39" s="541">
        <v>0.5</v>
      </c>
      <c r="AF39" s="542">
        <v>2</v>
      </c>
      <c r="AG39" s="542">
        <v>434</v>
      </c>
      <c r="AH39" s="541">
        <v>0.13</v>
      </c>
      <c r="AI39" s="541">
        <v>0.33</v>
      </c>
      <c r="AJ39" s="541">
        <v>1.66</v>
      </c>
      <c r="AK39" s="543">
        <v>1.2</v>
      </c>
    </row>
    <row r="40" spans="2:37" s="9" customFormat="1" ht="15.5" x14ac:dyDescent="0.35">
      <c r="B40" s="540" t="s">
        <v>623</v>
      </c>
      <c r="C40" s="541">
        <v>0</v>
      </c>
      <c r="D40" s="542">
        <v>0</v>
      </c>
      <c r="E40" s="542">
        <v>429</v>
      </c>
      <c r="F40" s="541">
        <v>0</v>
      </c>
      <c r="G40" s="541">
        <v>0</v>
      </c>
      <c r="H40" s="541">
        <v>0.89</v>
      </c>
      <c r="I40" s="543">
        <v>0.89</v>
      </c>
      <c r="J40" s="541">
        <v>0</v>
      </c>
      <c r="K40" s="542">
        <v>0</v>
      </c>
      <c r="L40" s="542">
        <v>459</v>
      </c>
      <c r="M40" s="541">
        <v>0</v>
      </c>
      <c r="N40" s="541">
        <v>0</v>
      </c>
      <c r="O40" s="541">
        <v>0.83</v>
      </c>
      <c r="P40" s="543">
        <v>0.83</v>
      </c>
      <c r="Q40" s="541">
        <v>0.2</v>
      </c>
      <c r="R40" s="542">
        <v>1</v>
      </c>
      <c r="S40" s="542">
        <v>420</v>
      </c>
      <c r="T40" s="541">
        <v>0.04</v>
      </c>
      <c r="U40" s="541">
        <v>0.2</v>
      </c>
      <c r="V40" s="541">
        <v>1.34</v>
      </c>
      <c r="W40" s="543">
        <v>1.1000000000000001</v>
      </c>
      <c r="X40" s="541">
        <v>0.2</v>
      </c>
      <c r="Y40" s="542">
        <v>1</v>
      </c>
      <c r="Z40" s="542">
        <v>431</v>
      </c>
      <c r="AA40" s="541">
        <v>0.04</v>
      </c>
      <c r="AB40" s="541">
        <v>0.19</v>
      </c>
      <c r="AC40" s="541">
        <v>1.3</v>
      </c>
      <c r="AD40" s="543">
        <v>1.07</v>
      </c>
      <c r="AE40" s="541">
        <v>0.4</v>
      </c>
      <c r="AF40" s="542">
        <v>2</v>
      </c>
      <c r="AG40" s="542">
        <v>445</v>
      </c>
      <c r="AH40" s="541">
        <v>0.12</v>
      </c>
      <c r="AI40" s="541">
        <v>0.33</v>
      </c>
      <c r="AJ40" s="541">
        <v>1.62</v>
      </c>
      <c r="AK40" s="543">
        <v>1.17</v>
      </c>
    </row>
    <row r="41" spans="2:37" ht="15.5" x14ac:dyDescent="0.35">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row>
    <row r="42" spans="2:37" ht="15.5" x14ac:dyDescent="0.35">
      <c r="B42" s="10" t="s">
        <v>869</v>
      </c>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row>
    <row r="43" spans="2:37" ht="15.5" x14ac:dyDescent="0.35">
      <c r="B43" s="923" t="s">
        <v>870</v>
      </c>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row>
    <row r="44" spans="2:37" ht="15.5" x14ac:dyDescent="0.35">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row>
    <row r="45" spans="2:37" ht="15.5" x14ac:dyDescent="0.35">
      <c r="B45" s="141"/>
      <c r="C45" s="141"/>
      <c r="D45" s="10"/>
      <c r="E45" s="10"/>
      <c r="F45" s="497">
        <v>2016</v>
      </c>
      <c r="G45" s="10"/>
      <c r="H45" s="10"/>
      <c r="I45" s="10"/>
      <c r="J45" s="141"/>
      <c r="K45" s="10"/>
      <c r="L45" s="10"/>
      <c r="M45" s="497">
        <v>2017</v>
      </c>
      <c r="N45" s="10"/>
      <c r="O45" s="10"/>
      <c r="P45" s="10"/>
      <c r="Q45" s="141"/>
      <c r="R45" s="10"/>
      <c r="S45" s="10"/>
      <c r="T45" s="497">
        <v>2018</v>
      </c>
      <c r="U45" s="10"/>
      <c r="V45" s="10"/>
      <c r="W45" s="10"/>
      <c r="X45" s="141"/>
      <c r="Y45" s="10"/>
      <c r="Z45" s="10"/>
      <c r="AA45" s="497">
        <v>2019</v>
      </c>
      <c r="AB45" s="10"/>
      <c r="AC45" s="10"/>
      <c r="AD45" s="10"/>
      <c r="AE45" s="141"/>
      <c r="AF45" s="10"/>
      <c r="AG45" s="10"/>
      <c r="AH45" s="497">
        <v>2020</v>
      </c>
      <c r="AI45" s="10"/>
      <c r="AJ45" s="10"/>
      <c r="AK45" s="10"/>
    </row>
    <row r="46" spans="2:37" ht="46.5" x14ac:dyDescent="0.35">
      <c r="B46" s="536" t="s">
        <v>384</v>
      </c>
      <c r="C46" s="537" t="s">
        <v>714</v>
      </c>
      <c r="D46" s="538" t="s">
        <v>715</v>
      </c>
      <c r="E46" s="538" t="s">
        <v>716</v>
      </c>
      <c r="F46" s="537" t="s">
        <v>717</v>
      </c>
      <c r="G46" s="537" t="s">
        <v>718</v>
      </c>
      <c r="H46" s="537" t="s">
        <v>719</v>
      </c>
      <c r="I46" s="539" t="s">
        <v>720</v>
      </c>
      <c r="J46" s="537" t="s">
        <v>714</v>
      </c>
      <c r="K46" s="538" t="s">
        <v>715</v>
      </c>
      <c r="L46" s="538" t="s">
        <v>716</v>
      </c>
      <c r="M46" s="537" t="s">
        <v>717</v>
      </c>
      <c r="N46" s="537" t="s">
        <v>718</v>
      </c>
      <c r="O46" s="537" t="s">
        <v>719</v>
      </c>
      <c r="P46" s="539" t="s">
        <v>720</v>
      </c>
      <c r="Q46" s="537" t="s">
        <v>714</v>
      </c>
      <c r="R46" s="538" t="s">
        <v>715</v>
      </c>
      <c r="S46" s="538" t="s">
        <v>716</v>
      </c>
      <c r="T46" s="537" t="s">
        <v>717</v>
      </c>
      <c r="U46" s="537" t="s">
        <v>718</v>
      </c>
      <c r="V46" s="537" t="s">
        <v>719</v>
      </c>
      <c r="W46" s="539" t="s">
        <v>720</v>
      </c>
      <c r="X46" s="537" t="s">
        <v>714</v>
      </c>
      <c r="Y46" s="538" t="s">
        <v>715</v>
      </c>
      <c r="Z46" s="538" t="s">
        <v>716</v>
      </c>
      <c r="AA46" s="537" t="s">
        <v>717</v>
      </c>
      <c r="AB46" s="537" t="s">
        <v>718</v>
      </c>
      <c r="AC46" s="537" t="s">
        <v>719</v>
      </c>
      <c r="AD46" s="539" t="s">
        <v>720</v>
      </c>
      <c r="AE46" s="537" t="s">
        <v>714</v>
      </c>
      <c r="AF46" s="538" t="s">
        <v>715</v>
      </c>
      <c r="AG46" s="538" t="s">
        <v>716</v>
      </c>
      <c r="AH46" s="537" t="s">
        <v>717</v>
      </c>
      <c r="AI46" s="537" t="s">
        <v>718</v>
      </c>
      <c r="AJ46" s="537" t="s">
        <v>719</v>
      </c>
      <c r="AK46" s="539" t="s">
        <v>720</v>
      </c>
    </row>
    <row r="47" spans="2:37" ht="15.5" x14ac:dyDescent="0.35">
      <c r="B47" s="540" t="s">
        <v>865</v>
      </c>
      <c r="C47" s="541">
        <v>77.900000000000006</v>
      </c>
      <c r="D47" s="542">
        <v>194</v>
      </c>
      <c r="E47" s="542">
        <v>249</v>
      </c>
      <c r="F47" s="541">
        <v>72.36</v>
      </c>
      <c r="G47" s="541">
        <v>5.55</v>
      </c>
      <c r="H47" s="541">
        <v>82.62</v>
      </c>
      <c r="I47" s="543">
        <v>4.71</v>
      </c>
      <c r="J47" s="541">
        <v>79.099999999999994</v>
      </c>
      <c r="K47" s="542">
        <v>201</v>
      </c>
      <c r="L47" s="542">
        <v>254</v>
      </c>
      <c r="M47" s="541">
        <v>73.72</v>
      </c>
      <c r="N47" s="541">
        <v>5.41</v>
      </c>
      <c r="O47" s="541">
        <v>83.68</v>
      </c>
      <c r="P47" s="543">
        <v>4.55</v>
      </c>
      <c r="Q47" s="541">
        <v>76.7</v>
      </c>
      <c r="R47" s="542">
        <v>221</v>
      </c>
      <c r="S47" s="542">
        <v>288</v>
      </c>
      <c r="T47" s="541">
        <v>71.52</v>
      </c>
      <c r="U47" s="541">
        <v>5.22</v>
      </c>
      <c r="V47" s="541">
        <v>81.239999999999995</v>
      </c>
      <c r="W47" s="543">
        <v>4.5</v>
      </c>
      <c r="X47" s="541">
        <v>79.5</v>
      </c>
      <c r="Y47" s="542">
        <v>155</v>
      </c>
      <c r="Z47" s="542">
        <v>195</v>
      </c>
      <c r="AA47" s="541">
        <v>73.28</v>
      </c>
      <c r="AB47" s="541">
        <v>6.21</v>
      </c>
      <c r="AC47" s="541">
        <v>84.56</v>
      </c>
      <c r="AD47" s="543">
        <v>5.07</v>
      </c>
      <c r="AE47" s="541">
        <v>78.900000000000006</v>
      </c>
      <c r="AF47" s="542">
        <v>101</v>
      </c>
      <c r="AG47" s="542">
        <v>128</v>
      </c>
      <c r="AH47" s="541">
        <v>71.05</v>
      </c>
      <c r="AI47" s="541">
        <v>7.86</v>
      </c>
      <c r="AJ47" s="541">
        <v>85.08</v>
      </c>
      <c r="AK47" s="543">
        <v>6.17</v>
      </c>
    </row>
    <row r="48" spans="2:37" ht="15.5" x14ac:dyDescent="0.35">
      <c r="B48" s="540" t="s">
        <v>533</v>
      </c>
      <c r="C48" s="541">
        <v>0.7</v>
      </c>
      <c r="D48" s="542">
        <v>2</v>
      </c>
      <c r="E48" s="542">
        <v>294</v>
      </c>
      <c r="F48" s="541">
        <v>0.19</v>
      </c>
      <c r="G48" s="541">
        <v>0.49</v>
      </c>
      <c r="H48" s="541">
        <v>2.4500000000000002</v>
      </c>
      <c r="I48" s="543">
        <v>1.77</v>
      </c>
      <c r="J48" s="541">
        <v>0.3</v>
      </c>
      <c r="K48" s="542">
        <v>1</v>
      </c>
      <c r="L48" s="542">
        <v>302</v>
      </c>
      <c r="M48" s="541">
        <v>0.06</v>
      </c>
      <c r="N48" s="541">
        <v>0.27</v>
      </c>
      <c r="O48" s="541">
        <v>1.85</v>
      </c>
      <c r="P48" s="543">
        <v>1.52</v>
      </c>
      <c r="Q48" s="541">
        <v>0</v>
      </c>
      <c r="R48" s="542">
        <v>0</v>
      </c>
      <c r="S48" s="542">
        <v>316</v>
      </c>
      <c r="T48" s="541">
        <v>0</v>
      </c>
      <c r="U48" s="541">
        <v>0</v>
      </c>
      <c r="V48" s="541">
        <v>1.2</v>
      </c>
      <c r="W48" s="543">
        <v>1.2</v>
      </c>
      <c r="X48" s="541">
        <v>0</v>
      </c>
      <c r="Y48" s="542">
        <v>0</v>
      </c>
      <c r="Z48" s="542">
        <v>288</v>
      </c>
      <c r="AA48" s="541">
        <v>0</v>
      </c>
      <c r="AB48" s="541">
        <v>0</v>
      </c>
      <c r="AC48" s="541">
        <v>1.32</v>
      </c>
      <c r="AD48" s="543">
        <v>1.32</v>
      </c>
      <c r="AE48" s="541">
        <v>1.4</v>
      </c>
      <c r="AF48" s="542">
        <v>4</v>
      </c>
      <c r="AG48" s="542">
        <v>282</v>
      </c>
      <c r="AH48" s="541">
        <v>0.55000000000000004</v>
      </c>
      <c r="AI48" s="541">
        <v>0.87</v>
      </c>
      <c r="AJ48" s="541">
        <v>3.59</v>
      </c>
      <c r="AK48" s="543">
        <v>2.17</v>
      </c>
    </row>
    <row r="49" spans="2:37" ht="15.5" x14ac:dyDescent="0.35">
      <c r="B49" s="540" t="s">
        <v>866</v>
      </c>
      <c r="C49" s="541">
        <v>35.299999999999997</v>
      </c>
      <c r="D49" s="542">
        <v>102</v>
      </c>
      <c r="E49" s="542">
        <v>289</v>
      </c>
      <c r="F49" s="541">
        <v>30.01</v>
      </c>
      <c r="G49" s="541">
        <v>5.28</v>
      </c>
      <c r="H49" s="541">
        <v>40.96</v>
      </c>
      <c r="I49" s="543">
        <v>5.67</v>
      </c>
      <c r="J49" s="541">
        <v>39.299999999999997</v>
      </c>
      <c r="K49" s="542">
        <v>117</v>
      </c>
      <c r="L49" s="542">
        <v>298</v>
      </c>
      <c r="M49" s="541">
        <v>33.89</v>
      </c>
      <c r="N49" s="541">
        <v>5.37</v>
      </c>
      <c r="O49" s="541">
        <v>44.91</v>
      </c>
      <c r="P49" s="543">
        <v>5.65</v>
      </c>
      <c r="Q49" s="541">
        <v>42</v>
      </c>
      <c r="R49" s="542">
        <v>132</v>
      </c>
      <c r="S49" s="542">
        <v>314</v>
      </c>
      <c r="T49" s="541">
        <v>36.71</v>
      </c>
      <c r="U49" s="541">
        <v>5.33</v>
      </c>
      <c r="V49" s="541">
        <v>47.56</v>
      </c>
      <c r="W49" s="543">
        <v>5.52</v>
      </c>
      <c r="X49" s="541">
        <v>42.2</v>
      </c>
      <c r="Y49" s="542">
        <v>121</v>
      </c>
      <c r="Z49" s="542">
        <v>287</v>
      </c>
      <c r="AA49" s="541">
        <v>36.590000000000003</v>
      </c>
      <c r="AB49" s="541">
        <v>5.57</v>
      </c>
      <c r="AC49" s="541">
        <v>47.94</v>
      </c>
      <c r="AD49" s="543">
        <v>5.78</v>
      </c>
      <c r="AE49" s="541">
        <v>46.4</v>
      </c>
      <c r="AF49" s="542">
        <v>130</v>
      </c>
      <c r="AG49" s="542">
        <v>280</v>
      </c>
      <c r="AH49" s="541">
        <v>40.67</v>
      </c>
      <c r="AI49" s="541">
        <v>5.76</v>
      </c>
      <c r="AJ49" s="541">
        <v>52.28</v>
      </c>
      <c r="AK49" s="543">
        <v>5.85</v>
      </c>
    </row>
    <row r="50" spans="2:37" ht="15.5" x14ac:dyDescent="0.35">
      <c r="B50" s="540" t="s">
        <v>623</v>
      </c>
      <c r="C50" s="541">
        <v>36.799999999999997</v>
      </c>
      <c r="D50" s="542">
        <v>109</v>
      </c>
      <c r="E50" s="542">
        <v>296</v>
      </c>
      <c r="F50" s="541">
        <v>31.53</v>
      </c>
      <c r="G50" s="541">
        <v>5.29</v>
      </c>
      <c r="H50" s="541">
        <v>42.46</v>
      </c>
      <c r="I50" s="543">
        <v>5.64</v>
      </c>
      <c r="J50" s="541">
        <v>40.299999999999997</v>
      </c>
      <c r="K50" s="542">
        <v>123</v>
      </c>
      <c r="L50" s="542">
        <v>305</v>
      </c>
      <c r="M50" s="541">
        <v>34.979999999999997</v>
      </c>
      <c r="N50" s="541">
        <v>5.35</v>
      </c>
      <c r="O50" s="541">
        <v>45.92</v>
      </c>
      <c r="P50" s="543">
        <v>5.59</v>
      </c>
      <c r="Q50" s="541">
        <v>45</v>
      </c>
      <c r="R50" s="542">
        <v>143</v>
      </c>
      <c r="S50" s="542">
        <v>318</v>
      </c>
      <c r="T50" s="541">
        <v>39.590000000000003</v>
      </c>
      <c r="U50" s="541">
        <v>5.38</v>
      </c>
      <c r="V50" s="541">
        <v>50.46</v>
      </c>
      <c r="W50" s="543">
        <v>5.49</v>
      </c>
      <c r="X50" s="541">
        <v>43.1</v>
      </c>
      <c r="Y50" s="542">
        <v>125</v>
      </c>
      <c r="Z50" s="542">
        <v>290</v>
      </c>
      <c r="AA50" s="541">
        <v>37.53</v>
      </c>
      <c r="AB50" s="541">
        <v>5.57</v>
      </c>
      <c r="AC50" s="541">
        <v>48.86</v>
      </c>
      <c r="AD50" s="543">
        <v>5.76</v>
      </c>
      <c r="AE50" s="541">
        <v>45.6</v>
      </c>
      <c r="AF50" s="542">
        <v>130</v>
      </c>
      <c r="AG50" s="542">
        <v>285</v>
      </c>
      <c r="AH50" s="541">
        <v>39.93</v>
      </c>
      <c r="AI50" s="541">
        <v>5.68</v>
      </c>
      <c r="AJ50" s="541">
        <v>51.42</v>
      </c>
      <c r="AK50" s="543">
        <v>5.81</v>
      </c>
    </row>
    <row r="51" spans="2:37" ht="15.5" x14ac:dyDescent="0.35">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row>
    <row r="52" spans="2:37" ht="15.5" x14ac:dyDescent="0.35">
      <c r="B52" s="10" t="s">
        <v>871</v>
      </c>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row>
    <row r="53" spans="2:37" ht="15.5" x14ac:dyDescent="0.35">
      <c r="B53" s="923" t="s">
        <v>872</v>
      </c>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row>
    <row r="54" spans="2:37" ht="15.5" x14ac:dyDescent="0.35">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row>
    <row r="55" spans="2:37" s="9" customFormat="1" ht="15.5" x14ac:dyDescent="0.35">
      <c r="B55" s="141"/>
      <c r="C55" s="141"/>
      <c r="D55" s="10"/>
      <c r="E55" s="10"/>
      <c r="F55" s="497">
        <v>2016</v>
      </c>
      <c r="G55" s="10"/>
      <c r="H55" s="10"/>
      <c r="I55" s="10"/>
      <c r="J55" s="141"/>
      <c r="K55" s="10"/>
      <c r="L55" s="10"/>
      <c r="M55" s="497">
        <v>2017</v>
      </c>
      <c r="N55" s="10"/>
      <c r="O55" s="10"/>
      <c r="P55" s="10"/>
      <c r="Q55" s="141"/>
      <c r="R55" s="10"/>
      <c r="S55" s="10"/>
      <c r="T55" s="497">
        <v>2018</v>
      </c>
      <c r="U55" s="10"/>
      <c r="V55" s="10"/>
      <c r="W55" s="10"/>
      <c r="X55" s="141"/>
      <c r="Y55" s="10"/>
      <c r="Z55" s="10"/>
      <c r="AA55" s="497">
        <v>2019</v>
      </c>
      <c r="AB55" s="10"/>
      <c r="AC55" s="10"/>
      <c r="AD55" s="10"/>
      <c r="AE55" s="141"/>
      <c r="AF55" s="10"/>
      <c r="AG55" s="10"/>
      <c r="AH55" s="497">
        <v>2020</v>
      </c>
      <c r="AI55" s="10"/>
      <c r="AJ55" s="10"/>
      <c r="AK55" s="10"/>
    </row>
    <row r="56" spans="2:37" ht="46.5" x14ac:dyDescent="0.35">
      <c r="B56" s="536" t="s">
        <v>384</v>
      </c>
      <c r="C56" s="537" t="s">
        <v>727</v>
      </c>
      <c r="D56" s="538" t="s">
        <v>728</v>
      </c>
      <c r="E56" s="538" t="s">
        <v>716</v>
      </c>
      <c r="F56" s="537" t="s">
        <v>717</v>
      </c>
      <c r="G56" s="537" t="s">
        <v>718</v>
      </c>
      <c r="H56" s="537" t="s">
        <v>719</v>
      </c>
      <c r="I56" s="539" t="s">
        <v>720</v>
      </c>
      <c r="J56" s="537" t="s">
        <v>727</v>
      </c>
      <c r="K56" s="538" t="s">
        <v>728</v>
      </c>
      <c r="L56" s="538" t="s">
        <v>716</v>
      </c>
      <c r="M56" s="537" t="s">
        <v>717</v>
      </c>
      <c r="N56" s="537" t="s">
        <v>718</v>
      </c>
      <c r="O56" s="537" t="s">
        <v>719</v>
      </c>
      <c r="P56" s="539" t="s">
        <v>720</v>
      </c>
      <c r="Q56" s="537" t="s">
        <v>727</v>
      </c>
      <c r="R56" s="538" t="s">
        <v>728</v>
      </c>
      <c r="S56" s="538" t="s">
        <v>716</v>
      </c>
      <c r="T56" s="537" t="s">
        <v>717</v>
      </c>
      <c r="U56" s="537" t="s">
        <v>718</v>
      </c>
      <c r="V56" s="537" t="s">
        <v>719</v>
      </c>
      <c r="W56" s="539" t="s">
        <v>720</v>
      </c>
      <c r="X56" s="537" t="s">
        <v>727</v>
      </c>
      <c r="Y56" s="538" t="s">
        <v>728</v>
      </c>
      <c r="Z56" s="538" t="s">
        <v>716</v>
      </c>
      <c r="AA56" s="537" t="s">
        <v>717</v>
      </c>
      <c r="AB56" s="537" t="s">
        <v>718</v>
      </c>
      <c r="AC56" s="537" t="s">
        <v>719</v>
      </c>
      <c r="AD56" s="539" t="s">
        <v>720</v>
      </c>
      <c r="AE56" s="537" t="s">
        <v>727</v>
      </c>
      <c r="AF56" s="538" t="s">
        <v>728</v>
      </c>
      <c r="AG56" s="538" t="s">
        <v>716</v>
      </c>
      <c r="AH56" s="537" t="s">
        <v>717</v>
      </c>
      <c r="AI56" s="537" t="s">
        <v>718</v>
      </c>
      <c r="AJ56" s="537" t="s">
        <v>719</v>
      </c>
      <c r="AK56" s="539" t="s">
        <v>720</v>
      </c>
    </row>
    <row r="57" spans="2:37" ht="15.5" x14ac:dyDescent="0.35">
      <c r="B57" s="540" t="s">
        <v>865</v>
      </c>
      <c r="C57" s="541">
        <v>77.900000000000006</v>
      </c>
      <c r="D57" s="542">
        <v>194</v>
      </c>
      <c r="E57" s="542">
        <v>249</v>
      </c>
      <c r="F57" s="541">
        <v>72.36</v>
      </c>
      <c r="G57" s="541">
        <v>5.55</v>
      </c>
      <c r="H57" s="541">
        <v>82.62</v>
      </c>
      <c r="I57" s="543">
        <v>4.71</v>
      </c>
      <c r="J57" s="541">
        <v>79.099999999999994</v>
      </c>
      <c r="K57" s="542">
        <v>201</v>
      </c>
      <c r="L57" s="542">
        <v>254</v>
      </c>
      <c r="M57" s="541">
        <v>73.72</v>
      </c>
      <c r="N57" s="541">
        <v>5.41</v>
      </c>
      <c r="O57" s="541">
        <v>83.68</v>
      </c>
      <c r="P57" s="543">
        <v>4.55</v>
      </c>
      <c r="Q57" s="541">
        <v>76.7</v>
      </c>
      <c r="R57" s="542">
        <v>221</v>
      </c>
      <c r="S57" s="542">
        <v>288</v>
      </c>
      <c r="T57" s="541">
        <v>71.52</v>
      </c>
      <c r="U57" s="541">
        <v>5.22</v>
      </c>
      <c r="V57" s="541">
        <v>81.239999999999995</v>
      </c>
      <c r="W57" s="543">
        <v>4.5</v>
      </c>
      <c r="X57" s="541">
        <v>79.5</v>
      </c>
      <c r="Y57" s="542">
        <v>155</v>
      </c>
      <c r="Z57" s="542">
        <v>195</v>
      </c>
      <c r="AA57" s="541">
        <v>73.28</v>
      </c>
      <c r="AB57" s="541">
        <v>6.21</v>
      </c>
      <c r="AC57" s="541">
        <v>84.56</v>
      </c>
      <c r="AD57" s="543">
        <v>5.07</v>
      </c>
      <c r="AE57" s="541">
        <v>78.900000000000006</v>
      </c>
      <c r="AF57" s="542">
        <v>101</v>
      </c>
      <c r="AG57" s="542">
        <v>128</v>
      </c>
      <c r="AH57" s="541">
        <v>71.05</v>
      </c>
      <c r="AI57" s="541">
        <v>7.86</v>
      </c>
      <c r="AJ57" s="541">
        <v>85.08</v>
      </c>
      <c r="AK57" s="543">
        <v>6.17</v>
      </c>
    </row>
    <row r="58" spans="2:37" ht="15.5" x14ac:dyDescent="0.35">
      <c r="B58" s="540" t="s">
        <v>533</v>
      </c>
      <c r="C58" s="541">
        <v>0.7</v>
      </c>
      <c r="D58" s="542">
        <v>2</v>
      </c>
      <c r="E58" s="542">
        <v>294</v>
      </c>
      <c r="F58" s="541">
        <v>0.19</v>
      </c>
      <c r="G58" s="541">
        <v>0.49</v>
      </c>
      <c r="H58" s="541">
        <v>2.4500000000000002</v>
      </c>
      <c r="I58" s="543">
        <v>1.77</v>
      </c>
      <c r="J58" s="541">
        <v>0.3</v>
      </c>
      <c r="K58" s="542">
        <v>1</v>
      </c>
      <c r="L58" s="542">
        <v>302</v>
      </c>
      <c r="M58" s="541">
        <v>0.06</v>
      </c>
      <c r="N58" s="541">
        <v>0.27</v>
      </c>
      <c r="O58" s="541">
        <v>1.85</v>
      </c>
      <c r="P58" s="543">
        <v>1.52</v>
      </c>
      <c r="Q58" s="541">
        <v>0</v>
      </c>
      <c r="R58" s="542">
        <v>0</v>
      </c>
      <c r="S58" s="542">
        <v>316</v>
      </c>
      <c r="T58" s="541">
        <v>0</v>
      </c>
      <c r="U58" s="541">
        <v>0</v>
      </c>
      <c r="V58" s="541">
        <v>1.2</v>
      </c>
      <c r="W58" s="543">
        <v>1.2</v>
      </c>
      <c r="X58" s="541">
        <v>0</v>
      </c>
      <c r="Y58" s="542">
        <v>0</v>
      </c>
      <c r="Z58" s="542">
        <v>288</v>
      </c>
      <c r="AA58" s="541">
        <v>0</v>
      </c>
      <c r="AB58" s="541">
        <v>0</v>
      </c>
      <c r="AC58" s="541">
        <v>1.32</v>
      </c>
      <c r="AD58" s="543">
        <v>1.32</v>
      </c>
      <c r="AE58" s="541">
        <v>1.4</v>
      </c>
      <c r="AF58" s="542">
        <v>4</v>
      </c>
      <c r="AG58" s="542">
        <v>282</v>
      </c>
      <c r="AH58" s="541">
        <v>0.55000000000000004</v>
      </c>
      <c r="AI58" s="541">
        <v>0.87</v>
      </c>
      <c r="AJ58" s="541">
        <v>3.59</v>
      </c>
      <c r="AK58" s="543">
        <v>2.17</v>
      </c>
    </row>
    <row r="59" spans="2:37" ht="15.5" x14ac:dyDescent="0.35">
      <c r="B59" s="540" t="s">
        <v>866</v>
      </c>
      <c r="C59" s="541">
        <v>35.299999999999997</v>
      </c>
      <c r="D59" s="542">
        <v>102</v>
      </c>
      <c r="E59" s="542">
        <v>289</v>
      </c>
      <c r="F59" s="541">
        <v>30.01</v>
      </c>
      <c r="G59" s="541">
        <v>5.28</v>
      </c>
      <c r="H59" s="541">
        <v>40.96</v>
      </c>
      <c r="I59" s="543">
        <v>5.67</v>
      </c>
      <c r="J59" s="541">
        <v>39.299999999999997</v>
      </c>
      <c r="K59" s="542">
        <v>117</v>
      </c>
      <c r="L59" s="542">
        <v>298</v>
      </c>
      <c r="M59" s="541">
        <v>33.89</v>
      </c>
      <c r="N59" s="541">
        <v>5.37</v>
      </c>
      <c r="O59" s="541">
        <v>44.91</v>
      </c>
      <c r="P59" s="543">
        <v>5.65</v>
      </c>
      <c r="Q59" s="541">
        <v>42</v>
      </c>
      <c r="R59" s="542">
        <v>132</v>
      </c>
      <c r="S59" s="542">
        <v>314</v>
      </c>
      <c r="T59" s="541">
        <v>36.71</v>
      </c>
      <c r="U59" s="541">
        <v>5.33</v>
      </c>
      <c r="V59" s="541">
        <v>47.56</v>
      </c>
      <c r="W59" s="543">
        <v>5.52</v>
      </c>
      <c r="X59" s="541">
        <v>42.2</v>
      </c>
      <c r="Y59" s="542">
        <v>121</v>
      </c>
      <c r="Z59" s="542">
        <v>287</v>
      </c>
      <c r="AA59" s="541">
        <v>36.590000000000003</v>
      </c>
      <c r="AB59" s="541">
        <v>5.57</v>
      </c>
      <c r="AC59" s="541">
        <v>47.94</v>
      </c>
      <c r="AD59" s="543">
        <v>5.78</v>
      </c>
      <c r="AE59" s="541">
        <v>46.4</v>
      </c>
      <c r="AF59" s="542">
        <v>130</v>
      </c>
      <c r="AG59" s="542">
        <v>280</v>
      </c>
      <c r="AH59" s="541">
        <v>40.67</v>
      </c>
      <c r="AI59" s="541">
        <v>5.76</v>
      </c>
      <c r="AJ59" s="541">
        <v>52.28</v>
      </c>
      <c r="AK59" s="543">
        <v>5.85</v>
      </c>
    </row>
    <row r="60" spans="2:37" ht="15.5" x14ac:dyDescent="0.35">
      <c r="B60" s="540" t="s">
        <v>623</v>
      </c>
      <c r="C60" s="541">
        <v>36.799999999999997</v>
      </c>
      <c r="D60" s="542">
        <v>109</v>
      </c>
      <c r="E60" s="542">
        <v>296</v>
      </c>
      <c r="F60" s="541">
        <v>31.53</v>
      </c>
      <c r="G60" s="541">
        <v>5.29</v>
      </c>
      <c r="H60" s="541">
        <v>42.46</v>
      </c>
      <c r="I60" s="543">
        <v>5.64</v>
      </c>
      <c r="J60" s="541">
        <v>40.299999999999997</v>
      </c>
      <c r="K60" s="542">
        <v>123</v>
      </c>
      <c r="L60" s="542">
        <v>305</v>
      </c>
      <c r="M60" s="541">
        <v>34.979999999999997</v>
      </c>
      <c r="N60" s="541">
        <v>5.35</v>
      </c>
      <c r="O60" s="541">
        <v>45.92</v>
      </c>
      <c r="P60" s="543">
        <v>5.59</v>
      </c>
      <c r="Q60" s="541">
        <v>45</v>
      </c>
      <c r="R60" s="542">
        <v>143</v>
      </c>
      <c r="S60" s="542">
        <v>318</v>
      </c>
      <c r="T60" s="541">
        <v>39.590000000000003</v>
      </c>
      <c r="U60" s="541">
        <v>5.38</v>
      </c>
      <c r="V60" s="541">
        <v>50.46</v>
      </c>
      <c r="W60" s="543">
        <v>5.49</v>
      </c>
      <c r="X60" s="541">
        <v>43.1</v>
      </c>
      <c r="Y60" s="542">
        <v>125</v>
      </c>
      <c r="Z60" s="542">
        <v>290</v>
      </c>
      <c r="AA60" s="541">
        <v>37.53</v>
      </c>
      <c r="AB60" s="541">
        <v>5.57</v>
      </c>
      <c r="AC60" s="541">
        <v>48.86</v>
      </c>
      <c r="AD60" s="543">
        <v>5.76</v>
      </c>
      <c r="AE60" s="541">
        <v>45.6</v>
      </c>
      <c r="AF60" s="542">
        <v>130</v>
      </c>
      <c r="AG60" s="542">
        <v>285</v>
      </c>
      <c r="AH60" s="541">
        <v>39.93</v>
      </c>
      <c r="AI60" s="541">
        <v>5.68</v>
      </c>
      <c r="AJ60" s="541">
        <v>51.42</v>
      </c>
      <c r="AK60" s="543">
        <v>5.81</v>
      </c>
    </row>
  </sheetData>
  <hyperlinks>
    <hyperlink ref="B8" location="Contents!A1" display="Contents!A1"/>
    <hyperlink ref="D8" location="'Tab 39 - G+ve S. pneumoniae'!A1" display="Tab 39 - G+ve S. pneumoniae"/>
  </hyperlinks>
  <pageMargins left="0.7" right="0.7" top="0.75" bottom="0.75" header="0.3" footer="0.3"/>
  <pageSetup paperSize="9" orientation="portrait" horizontalDpi="300" verticalDpi="300"/>
  <drawing r:id="rId1"/>
  <tableParts count="2">
    <tablePart r:id="rId2"/>
    <tablePart r:id="rId3"/>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8792D"/>
  </sheetPr>
  <dimension ref="B1:AK40"/>
  <sheetViews>
    <sheetView showGridLines="0" topLeftCell="A4" zoomScale="80" zoomScaleNormal="80" workbookViewId="0">
      <selection activeCell="B15" sqref="B15:C20"/>
    </sheetView>
  </sheetViews>
  <sheetFormatPr defaultColWidth="10.81640625" defaultRowHeight="14" x14ac:dyDescent="0.3"/>
  <cols>
    <col min="1" max="1" width="1.453125" style="8" customWidth="1"/>
    <col min="2" max="2" width="30.54296875" style="8" customWidth="1"/>
    <col min="3" max="37" width="12.54296875" style="8" customWidth="1"/>
    <col min="38" max="16384" width="10.81640625" style="8"/>
  </cols>
  <sheetData>
    <row r="1" spans="2:37" s="15" customFormat="1" ht="5.15" customHeight="1" x14ac:dyDescent="0.35">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2:37" s="15" customFormat="1" ht="15.5" x14ac:dyDescent="0.35">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2:37" s="15" customFormat="1" ht="15.5" x14ac:dyDescent="0.35">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s="15" customFormat="1" ht="15.75" customHeight="1" x14ac:dyDescent="0.35">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s="15" customFormat="1" ht="15.75" customHeight="1" x14ac:dyDescent="0.35">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s="15" customFormat="1" ht="18" x14ac:dyDescent="0.4">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2:37" s="15" customFormat="1" ht="18" x14ac:dyDescent="0.4">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2:37" s="15" customFormat="1" ht="18" x14ac:dyDescent="0.4">
      <c r="B8" s="171" t="s">
        <v>131</v>
      </c>
      <c r="C8" s="20"/>
      <c r="D8" s="151" t="s">
        <v>873</v>
      </c>
      <c r="E8" s="19"/>
      <c r="F8" s="19"/>
      <c r="G8" s="19"/>
      <c r="H8" s="19"/>
      <c r="I8" s="30"/>
      <c r="J8" s="30"/>
      <c r="K8" s="30"/>
      <c r="L8" s="30"/>
      <c r="M8" s="151" t="s">
        <v>874</v>
      </c>
      <c r="N8" s="30"/>
      <c r="O8" s="30"/>
      <c r="P8" s="30"/>
      <c r="Q8" s="30"/>
      <c r="R8" s="30"/>
      <c r="S8" s="30"/>
      <c r="T8" s="30"/>
      <c r="U8" s="30"/>
      <c r="V8" s="30"/>
      <c r="W8" s="30"/>
      <c r="X8" s="30"/>
      <c r="Y8" s="30"/>
      <c r="Z8" s="30"/>
      <c r="AA8" s="30"/>
      <c r="AB8" s="30"/>
      <c r="AC8" s="30"/>
      <c r="AD8" s="30"/>
      <c r="AE8" s="30"/>
      <c r="AF8" s="30"/>
      <c r="AG8" s="30"/>
      <c r="AH8" s="30"/>
      <c r="AI8" s="30"/>
      <c r="AJ8" s="30"/>
      <c r="AK8" s="30"/>
    </row>
    <row r="9" spans="2:37" s="15" customFormat="1" ht="18" x14ac:dyDescent="0.4">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s="15" customFormat="1" ht="18" x14ac:dyDescent="0.4">
      <c r="B10" s="20" t="s">
        <v>875</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s="15" customFormat="1" ht="15.5" x14ac:dyDescent="0.35">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7" ht="15.5" x14ac:dyDescent="0.35">
      <c r="B12" s="10" t="s">
        <v>876</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row>
    <row r="13" spans="2:37" ht="15.5" x14ac:dyDescent="0.35">
      <c r="B13" s="923" t="s">
        <v>877</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2:37" ht="15.5" x14ac:dyDescent="0.3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row>
    <row r="15" spans="2:37" ht="31" x14ac:dyDescent="0.35">
      <c r="B15" s="141" t="s">
        <v>275</v>
      </c>
      <c r="C15" s="532" t="s">
        <v>710</v>
      </c>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row>
    <row r="16" spans="2:37" ht="15.5" x14ac:dyDescent="0.35">
      <c r="B16" s="143">
        <v>2016</v>
      </c>
      <c r="C16" s="533">
        <v>663</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2:37" ht="15.5" x14ac:dyDescent="0.35">
      <c r="B17" s="143">
        <v>2017</v>
      </c>
      <c r="C17" s="533">
        <v>654</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5.5" x14ac:dyDescent="0.35">
      <c r="B18" s="143">
        <v>2018</v>
      </c>
      <c r="C18" s="533">
        <v>585</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5.5" x14ac:dyDescent="0.35">
      <c r="B19" s="143">
        <v>2019</v>
      </c>
      <c r="C19" s="533">
        <v>583</v>
      </c>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ht="15.5" x14ac:dyDescent="0.35">
      <c r="B20" s="143">
        <v>2020</v>
      </c>
      <c r="C20" s="533">
        <v>239</v>
      </c>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row>
    <row r="21" spans="2:37" ht="15.5" x14ac:dyDescent="0.35">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2:37" ht="15.5" x14ac:dyDescent="0.35">
      <c r="B22" s="10" t="s">
        <v>878</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row>
    <row r="23" spans="2:37" ht="15.5" x14ac:dyDescent="0.35">
      <c r="B23" s="923" t="s">
        <v>879</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row>
    <row r="24" spans="2:37" ht="15.5" x14ac:dyDescent="0.3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row>
    <row r="25" spans="2:37" s="9" customFormat="1" ht="15.5" x14ac:dyDescent="0.35">
      <c r="B25" s="141"/>
      <c r="C25" s="141"/>
      <c r="D25" s="10"/>
      <c r="E25" s="10"/>
      <c r="F25" s="497">
        <v>2016</v>
      </c>
      <c r="G25" s="10"/>
      <c r="H25" s="10"/>
      <c r="I25" s="10"/>
      <c r="J25" s="141"/>
      <c r="K25" s="10"/>
      <c r="L25" s="10"/>
      <c r="M25" s="497">
        <v>2017</v>
      </c>
      <c r="N25" s="10"/>
      <c r="O25" s="10"/>
      <c r="P25" s="10"/>
      <c r="Q25" s="141"/>
      <c r="R25" s="10"/>
      <c r="S25" s="10"/>
      <c r="T25" s="497">
        <v>2018</v>
      </c>
      <c r="U25" s="10"/>
      <c r="V25" s="10"/>
      <c r="W25" s="10"/>
      <c r="X25" s="141"/>
      <c r="Y25" s="10"/>
      <c r="Z25" s="10"/>
      <c r="AA25" s="497">
        <v>2019</v>
      </c>
      <c r="AB25" s="10"/>
      <c r="AC25" s="10"/>
      <c r="AD25" s="10"/>
      <c r="AE25" s="141"/>
      <c r="AF25" s="10"/>
      <c r="AG25" s="10"/>
      <c r="AH25" s="497">
        <v>2020</v>
      </c>
      <c r="AI25" s="10"/>
      <c r="AJ25" s="10"/>
      <c r="AK25" s="10"/>
    </row>
    <row r="26" spans="2:37" s="9" customFormat="1" ht="46.5" x14ac:dyDescent="0.35">
      <c r="B26" s="536" t="s">
        <v>384</v>
      </c>
      <c r="C26" s="537" t="s">
        <v>714</v>
      </c>
      <c r="D26" s="538" t="s">
        <v>715</v>
      </c>
      <c r="E26" s="538" t="s">
        <v>716</v>
      </c>
      <c r="F26" s="537" t="s">
        <v>717</v>
      </c>
      <c r="G26" s="537" t="s">
        <v>718</v>
      </c>
      <c r="H26" s="537" t="s">
        <v>719</v>
      </c>
      <c r="I26" s="539" t="s">
        <v>720</v>
      </c>
      <c r="J26" s="537" t="s">
        <v>714</v>
      </c>
      <c r="K26" s="538" t="s">
        <v>715</v>
      </c>
      <c r="L26" s="538" t="s">
        <v>716</v>
      </c>
      <c r="M26" s="537" t="s">
        <v>717</v>
      </c>
      <c r="N26" s="537" t="s">
        <v>718</v>
      </c>
      <c r="O26" s="537" t="s">
        <v>719</v>
      </c>
      <c r="P26" s="539" t="s">
        <v>720</v>
      </c>
      <c r="Q26" s="537" t="s">
        <v>714</v>
      </c>
      <c r="R26" s="538" t="s">
        <v>715</v>
      </c>
      <c r="S26" s="538" t="s">
        <v>716</v>
      </c>
      <c r="T26" s="537" t="s">
        <v>717</v>
      </c>
      <c r="U26" s="537" t="s">
        <v>718</v>
      </c>
      <c r="V26" s="537" t="s">
        <v>719</v>
      </c>
      <c r="W26" s="539" t="s">
        <v>720</v>
      </c>
      <c r="X26" s="537" t="s">
        <v>714</v>
      </c>
      <c r="Y26" s="538" t="s">
        <v>715</v>
      </c>
      <c r="Z26" s="538" t="s">
        <v>716</v>
      </c>
      <c r="AA26" s="537" t="s">
        <v>717</v>
      </c>
      <c r="AB26" s="537" t="s">
        <v>718</v>
      </c>
      <c r="AC26" s="537" t="s">
        <v>719</v>
      </c>
      <c r="AD26" s="539" t="s">
        <v>720</v>
      </c>
      <c r="AE26" s="537" t="s">
        <v>714</v>
      </c>
      <c r="AF26" s="538" t="s">
        <v>715</v>
      </c>
      <c r="AG26" s="538" t="s">
        <v>716</v>
      </c>
      <c r="AH26" s="537" t="s">
        <v>717</v>
      </c>
      <c r="AI26" s="537" t="s">
        <v>718</v>
      </c>
      <c r="AJ26" s="537" t="s">
        <v>719</v>
      </c>
      <c r="AK26" s="539" t="s">
        <v>720</v>
      </c>
    </row>
    <row r="27" spans="2:37" s="9" customFormat="1" ht="15.5" x14ac:dyDescent="0.35">
      <c r="B27" s="540" t="s">
        <v>721</v>
      </c>
      <c r="C27" s="541">
        <v>0</v>
      </c>
      <c r="D27" s="542">
        <v>0</v>
      </c>
      <c r="E27" s="542">
        <v>589</v>
      </c>
      <c r="F27" s="541">
        <v>0</v>
      </c>
      <c r="G27" s="541">
        <v>0</v>
      </c>
      <c r="H27" s="541">
        <v>0.65</v>
      </c>
      <c r="I27" s="543">
        <v>0.65</v>
      </c>
      <c r="J27" s="541">
        <v>0</v>
      </c>
      <c r="K27" s="542">
        <v>0</v>
      </c>
      <c r="L27" s="542">
        <v>589</v>
      </c>
      <c r="M27" s="541">
        <v>0</v>
      </c>
      <c r="N27" s="541">
        <v>0</v>
      </c>
      <c r="O27" s="541">
        <v>0.65</v>
      </c>
      <c r="P27" s="543">
        <v>0.65</v>
      </c>
      <c r="Q27" s="541">
        <v>0</v>
      </c>
      <c r="R27" s="542">
        <v>0</v>
      </c>
      <c r="S27" s="542">
        <v>536</v>
      </c>
      <c r="T27" s="541">
        <v>0</v>
      </c>
      <c r="U27" s="541">
        <v>0</v>
      </c>
      <c r="V27" s="541">
        <v>0.71</v>
      </c>
      <c r="W27" s="543">
        <v>0.71</v>
      </c>
      <c r="X27" s="541">
        <v>0</v>
      </c>
      <c r="Y27" s="542">
        <v>0</v>
      </c>
      <c r="Z27" s="542">
        <v>523</v>
      </c>
      <c r="AA27" s="541">
        <v>0</v>
      </c>
      <c r="AB27" s="541">
        <v>0</v>
      </c>
      <c r="AC27" s="541">
        <v>0.73</v>
      </c>
      <c r="AD27" s="543">
        <v>0.73</v>
      </c>
      <c r="AE27" s="541">
        <v>0</v>
      </c>
      <c r="AF27" s="542">
        <v>0</v>
      </c>
      <c r="AG27" s="542">
        <v>211</v>
      </c>
      <c r="AH27" s="541">
        <v>0</v>
      </c>
      <c r="AI27" s="541">
        <v>0</v>
      </c>
      <c r="AJ27" s="541">
        <v>1.79</v>
      </c>
      <c r="AK27" s="543">
        <v>1.79</v>
      </c>
    </row>
    <row r="28" spans="2:37" s="9" customFormat="1" ht="15.5" x14ac:dyDescent="0.35">
      <c r="B28" s="540" t="s">
        <v>247</v>
      </c>
      <c r="C28" s="541">
        <v>6.1</v>
      </c>
      <c r="D28" s="542">
        <v>36</v>
      </c>
      <c r="E28" s="542">
        <v>591</v>
      </c>
      <c r="F28" s="541">
        <v>4.43</v>
      </c>
      <c r="G28" s="541">
        <v>1.66</v>
      </c>
      <c r="H28" s="541">
        <v>8.32</v>
      </c>
      <c r="I28" s="543">
        <v>2.23</v>
      </c>
      <c r="J28" s="541">
        <v>7.2</v>
      </c>
      <c r="K28" s="542">
        <v>43</v>
      </c>
      <c r="L28" s="542">
        <v>595</v>
      </c>
      <c r="M28" s="541">
        <v>5.41</v>
      </c>
      <c r="N28" s="541">
        <v>1.82</v>
      </c>
      <c r="O28" s="541">
        <v>9.59</v>
      </c>
      <c r="P28" s="543">
        <v>2.36</v>
      </c>
      <c r="Q28" s="541">
        <v>5.2</v>
      </c>
      <c r="R28" s="542">
        <v>28</v>
      </c>
      <c r="S28" s="542">
        <v>541</v>
      </c>
      <c r="T28" s="541">
        <v>3.6</v>
      </c>
      <c r="U28" s="541">
        <v>1.58</v>
      </c>
      <c r="V28" s="541">
        <v>7.38</v>
      </c>
      <c r="W28" s="543">
        <v>2.2000000000000002</v>
      </c>
      <c r="X28" s="541">
        <v>6</v>
      </c>
      <c r="Y28" s="542">
        <v>32</v>
      </c>
      <c r="Z28" s="542">
        <v>535</v>
      </c>
      <c r="AA28" s="541">
        <v>4.2699999999999996</v>
      </c>
      <c r="AB28" s="541">
        <v>1.71</v>
      </c>
      <c r="AC28" s="541">
        <v>8.32</v>
      </c>
      <c r="AD28" s="543">
        <v>2.34</v>
      </c>
      <c r="AE28" s="541">
        <v>9.1999999999999993</v>
      </c>
      <c r="AF28" s="542">
        <v>20</v>
      </c>
      <c r="AG28" s="542">
        <v>218</v>
      </c>
      <c r="AH28" s="541">
        <v>6.02</v>
      </c>
      <c r="AI28" s="541">
        <v>3.15</v>
      </c>
      <c r="AJ28" s="541">
        <v>13.75</v>
      </c>
      <c r="AK28" s="543">
        <v>4.58</v>
      </c>
    </row>
    <row r="29" spans="2:37" s="9" customFormat="1" ht="15.5" x14ac:dyDescent="0.35">
      <c r="B29" s="540" t="s">
        <v>880</v>
      </c>
      <c r="C29" s="541">
        <v>1.4</v>
      </c>
      <c r="D29" s="542">
        <v>6</v>
      </c>
      <c r="E29" s="542">
        <v>438</v>
      </c>
      <c r="F29" s="541">
        <v>0.63</v>
      </c>
      <c r="G29" s="541">
        <v>0.74</v>
      </c>
      <c r="H29" s="541">
        <v>2.96</v>
      </c>
      <c r="I29" s="543">
        <v>1.59</v>
      </c>
      <c r="J29" s="541">
        <v>0.9</v>
      </c>
      <c r="K29" s="542">
        <v>4</v>
      </c>
      <c r="L29" s="542">
        <v>426</v>
      </c>
      <c r="M29" s="541">
        <v>0.37</v>
      </c>
      <c r="N29" s="541">
        <v>0.56999999999999995</v>
      </c>
      <c r="O29" s="541">
        <v>2.39</v>
      </c>
      <c r="P29" s="543">
        <v>1.45</v>
      </c>
      <c r="Q29" s="541">
        <v>0.9</v>
      </c>
      <c r="R29" s="542">
        <v>4</v>
      </c>
      <c r="S29" s="542">
        <v>428</v>
      </c>
      <c r="T29" s="541">
        <v>0.36</v>
      </c>
      <c r="U29" s="541">
        <v>0.56999999999999995</v>
      </c>
      <c r="V29" s="541">
        <v>2.38</v>
      </c>
      <c r="W29" s="543">
        <v>1.45</v>
      </c>
      <c r="X29" s="541">
        <v>1.4</v>
      </c>
      <c r="Y29" s="542">
        <v>6</v>
      </c>
      <c r="Z29" s="542">
        <v>441</v>
      </c>
      <c r="AA29" s="541">
        <v>0.63</v>
      </c>
      <c r="AB29" s="541">
        <v>0.73</v>
      </c>
      <c r="AC29" s="541">
        <v>2.94</v>
      </c>
      <c r="AD29" s="543">
        <v>1.58</v>
      </c>
      <c r="AE29" s="541">
        <v>2.9</v>
      </c>
      <c r="AF29" s="542">
        <v>5</v>
      </c>
      <c r="AG29" s="542">
        <v>172</v>
      </c>
      <c r="AH29" s="541">
        <v>1.25</v>
      </c>
      <c r="AI29" s="541">
        <v>1.66</v>
      </c>
      <c r="AJ29" s="541">
        <v>6.62</v>
      </c>
      <c r="AK29" s="543">
        <v>3.71</v>
      </c>
    </row>
    <row r="30" spans="2:37" s="9" customFormat="1" ht="15.5" x14ac:dyDescent="0.35">
      <c r="B30" s="540" t="s">
        <v>227</v>
      </c>
      <c r="C30" s="541">
        <v>6.8</v>
      </c>
      <c r="D30" s="542">
        <v>40</v>
      </c>
      <c r="E30" s="542">
        <v>591</v>
      </c>
      <c r="F30" s="541">
        <v>5.01</v>
      </c>
      <c r="G30" s="541">
        <v>1.76</v>
      </c>
      <c r="H30" s="541">
        <v>9.09</v>
      </c>
      <c r="I30" s="543">
        <v>2.3199999999999998</v>
      </c>
      <c r="J30" s="541">
        <v>6.5</v>
      </c>
      <c r="K30" s="542">
        <v>39</v>
      </c>
      <c r="L30" s="542">
        <v>596</v>
      </c>
      <c r="M30" s="541">
        <v>4.82</v>
      </c>
      <c r="N30" s="541">
        <v>1.72</v>
      </c>
      <c r="O30" s="541">
        <v>8.82</v>
      </c>
      <c r="P30" s="543">
        <v>2.2799999999999998</v>
      </c>
      <c r="Q30" s="541">
        <v>5.4</v>
      </c>
      <c r="R30" s="542">
        <v>29</v>
      </c>
      <c r="S30" s="542">
        <v>540</v>
      </c>
      <c r="T30" s="541">
        <v>3.76</v>
      </c>
      <c r="U30" s="541">
        <v>1.61</v>
      </c>
      <c r="V30" s="541">
        <v>7.61</v>
      </c>
      <c r="W30" s="543">
        <v>2.2400000000000002</v>
      </c>
      <c r="X30" s="541">
        <v>7.5</v>
      </c>
      <c r="Y30" s="542">
        <v>40</v>
      </c>
      <c r="Z30" s="542">
        <v>531</v>
      </c>
      <c r="AA30" s="541">
        <v>5.58</v>
      </c>
      <c r="AB30" s="541">
        <v>1.95</v>
      </c>
      <c r="AC30" s="541">
        <v>10.1</v>
      </c>
      <c r="AD30" s="543">
        <v>2.57</v>
      </c>
      <c r="AE30" s="541">
        <v>7.4</v>
      </c>
      <c r="AF30" s="542">
        <v>16</v>
      </c>
      <c r="AG30" s="542">
        <v>216</v>
      </c>
      <c r="AH30" s="541">
        <v>4.6100000000000003</v>
      </c>
      <c r="AI30" s="541">
        <v>2.8</v>
      </c>
      <c r="AJ30" s="541">
        <v>11.69</v>
      </c>
      <c r="AK30" s="543">
        <v>4.28</v>
      </c>
    </row>
    <row r="31" spans="2:37" ht="15.5" x14ac:dyDescent="0.35">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row>
    <row r="32" spans="2:37" ht="15.5" x14ac:dyDescent="0.35">
      <c r="B32" s="10" t="s">
        <v>881</v>
      </c>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row>
    <row r="33" spans="2:37" ht="15.5" x14ac:dyDescent="0.35">
      <c r="B33" s="923" t="s">
        <v>882</v>
      </c>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row>
    <row r="34" spans="2:37" ht="15.5" x14ac:dyDescent="0.35">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row>
    <row r="35" spans="2:37" s="9" customFormat="1" ht="15.5" x14ac:dyDescent="0.35">
      <c r="B35" s="141"/>
      <c r="C35" s="141"/>
      <c r="D35" s="10"/>
      <c r="E35" s="10"/>
      <c r="F35" s="497">
        <v>2016</v>
      </c>
      <c r="G35" s="10"/>
      <c r="H35" s="10"/>
      <c r="I35" s="10"/>
      <c r="J35" s="141"/>
      <c r="K35" s="10"/>
      <c r="L35" s="10"/>
      <c r="M35" s="497">
        <v>2017</v>
      </c>
      <c r="N35" s="10"/>
      <c r="O35" s="10"/>
      <c r="P35" s="10"/>
      <c r="Q35" s="141"/>
      <c r="R35" s="10"/>
      <c r="S35" s="10"/>
      <c r="T35" s="497">
        <v>2018</v>
      </c>
      <c r="U35" s="10"/>
      <c r="V35" s="10"/>
      <c r="W35" s="10"/>
      <c r="X35" s="141"/>
      <c r="Y35" s="10"/>
      <c r="Z35" s="10"/>
      <c r="AA35" s="497">
        <v>2019</v>
      </c>
      <c r="AB35" s="10"/>
      <c r="AC35" s="10"/>
      <c r="AD35" s="10"/>
      <c r="AE35" s="141"/>
      <c r="AF35" s="10"/>
      <c r="AG35" s="10"/>
      <c r="AH35" s="497">
        <v>2020</v>
      </c>
      <c r="AI35" s="10"/>
      <c r="AJ35" s="10"/>
      <c r="AK35" s="10"/>
    </row>
    <row r="36" spans="2:37" s="9" customFormat="1" ht="46.5" x14ac:dyDescent="0.35">
      <c r="B36" s="536" t="s">
        <v>384</v>
      </c>
      <c r="C36" s="537" t="s">
        <v>727</v>
      </c>
      <c r="D36" s="538" t="s">
        <v>728</v>
      </c>
      <c r="E36" s="538" t="s">
        <v>716</v>
      </c>
      <c r="F36" s="537" t="s">
        <v>717</v>
      </c>
      <c r="G36" s="537" t="s">
        <v>718</v>
      </c>
      <c r="H36" s="537" t="s">
        <v>719</v>
      </c>
      <c r="I36" s="539" t="s">
        <v>720</v>
      </c>
      <c r="J36" s="537" t="s">
        <v>727</v>
      </c>
      <c r="K36" s="538" t="s">
        <v>728</v>
      </c>
      <c r="L36" s="538" t="s">
        <v>716</v>
      </c>
      <c r="M36" s="537" t="s">
        <v>717</v>
      </c>
      <c r="N36" s="537" t="s">
        <v>718</v>
      </c>
      <c r="O36" s="537" t="s">
        <v>719</v>
      </c>
      <c r="P36" s="539" t="s">
        <v>720</v>
      </c>
      <c r="Q36" s="537" t="s">
        <v>727</v>
      </c>
      <c r="R36" s="538" t="s">
        <v>728</v>
      </c>
      <c r="S36" s="538" t="s">
        <v>716</v>
      </c>
      <c r="T36" s="537" t="s">
        <v>717</v>
      </c>
      <c r="U36" s="537" t="s">
        <v>718</v>
      </c>
      <c r="V36" s="537" t="s">
        <v>719</v>
      </c>
      <c r="W36" s="539" t="s">
        <v>720</v>
      </c>
      <c r="X36" s="537" t="s">
        <v>727</v>
      </c>
      <c r="Y36" s="538" t="s">
        <v>728</v>
      </c>
      <c r="Z36" s="538" t="s">
        <v>716</v>
      </c>
      <c r="AA36" s="537" t="s">
        <v>717</v>
      </c>
      <c r="AB36" s="537" t="s">
        <v>718</v>
      </c>
      <c r="AC36" s="537" t="s">
        <v>719</v>
      </c>
      <c r="AD36" s="539" t="s">
        <v>720</v>
      </c>
      <c r="AE36" s="537" t="s">
        <v>727</v>
      </c>
      <c r="AF36" s="538" t="s">
        <v>728</v>
      </c>
      <c r="AG36" s="538" t="s">
        <v>716</v>
      </c>
      <c r="AH36" s="537" t="s">
        <v>717</v>
      </c>
      <c r="AI36" s="537" t="s">
        <v>718</v>
      </c>
      <c r="AJ36" s="537" t="s">
        <v>719</v>
      </c>
      <c r="AK36" s="539" t="s">
        <v>720</v>
      </c>
    </row>
    <row r="37" spans="2:37" s="9" customFormat="1" ht="15.5" x14ac:dyDescent="0.35">
      <c r="B37" s="540" t="s">
        <v>721</v>
      </c>
      <c r="C37" s="541">
        <v>0</v>
      </c>
      <c r="D37" s="542">
        <v>0</v>
      </c>
      <c r="E37" s="542">
        <v>589</v>
      </c>
      <c r="F37" s="541">
        <v>0</v>
      </c>
      <c r="G37" s="541">
        <v>0</v>
      </c>
      <c r="H37" s="541">
        <v>0.65</v>
      </c>
      <c r="I37" s="543">
        <v>0.65</v>
      </c>
      <c r="J37" s="541">
        <v>0.2</v>
      </c>
      <c r="K37" s="542">
        <v>1</v>
      </c>
      <c r="L37" s="542">
        <v>589</v>
      </c>
      <c r="M37" s="541">
        <v>0.03</v>
      </c>
      <c r="N37" s="541">
        <v>0.14000000000000001</v>
      </c>
      <c r="O37" s="541">
        <v>0.96</v>
      </c>
      <c r="P37" s="543">
        <v>0.79</v>
      </c>
      <c r="Q37" s="541">
        <v>0.2</v>
      </c>
      <c r="R37" s="542">
        <v>1</v>
      </c>
      <c r="S37" s="542">
        <v>536</v>
      </c>
      <c r="T37" s="541">
        <v>0.03</v>
      </c>
      <c r="U37" s="541">
        <v>0.16</v>
      </c>
      <c r="V37" s="541">
        <v>1.05</v>
      </c>
      <c r="W37" s="543">
        <v>0.86</v>
      </c>
      <c r="X37" s="541">
        <v>0.6</v>
      </c>
      <c r="Y37" s="542">
        <v>3</v>
      </c>
      <c r="Z37" s="542">
        <v>523</v>
      </c>
      <c r="AA37" s="541">
        <v>0.2</v>
      </c>
      <c r="AB37" s="541">
        <v>0.37</v>
      </c>
      <c r="AC37" s="541">
        <v>1.67</v>
      </c>
      <c r="AD37" s="543">
        <v>1.1000000000000001</v>
      </c>
      <c r="AE37" s="541">
        <v>0.9</v>
      </c>
      <c r="AF37" s="542">
        <v>2</v>
      </c>
      <c r="AG37" s="542">
        <v>211</v>
      </c>
      <c r="AH37" s="541">
        <v>0.26</v>
      </c>
      <c r="AI37" s="541">
        <v>0.69</v>
      </c>
      <c r="AJ37" s="541">
        <v>3.39</v>
      </c>
      <c r="AK37" s="543">
        <v>2.44</v>
      </c>
    </row>
    <row r="38" spans="2:37" s="9" customFormat="1" ht="15.5" x14ac:dyDescent="0.35">
      <c r="B38" s="540" t="s">
        <v>247</v>
      </c>
      <c r="C38" s="541">
        <v>6.4</v>
      </c>
      <c r="D38" s="542">
        <v>38</v>
      </c>
      <c r="E38" s="542">
        <v>591</v>
      </c>
      <c r="F38" s="541">
        <v>4.72</v>
      </c>
      <c r="G38" s="541">
        <v>1.71</v>
      </c>
      <c r="H38" s="541">
        <v>8.6999999999999993</v>
      </c>
      <c r="I38" s="543">
        <v>2.27</v>
      </c>
      <c r="J38" s="541">
        <v>7.2</v>
      </c>
      <c r="K38" s="542">
        <v>43</v>
      </c>
      <c r="L38" s="542">
        <v>595</v>
      </c>
      <c r="M38" s="541">
        <v>5.41</v>
      </c>
      <c r="N38" s="541">
        <v>1.82</v>
      </c>
      <c r="O38" s="541">
        <v>9.59</v>
      </c>
      <c r="P38" s="543">
        <v>2.36</v>
      </c>
      <c r="Q38" s="541">
        <v>5.2</v>
      </c>
      <c r="R38" s="542">
        <v>28</v>
      </c>
      <c r="S38" s="542">
        <v>541</v>
      </c>
      <c r="T38" s="541">
        <v>3.6</v>
      </c>
      <c r="U38" s="541">
        <v>1.58</v>
      </c>
      <c r="V38" s="541">
        <v>7.38</v>
      </c>
      <c r="W38" s="543">
        <v>2.2000000000000002</v>
      </c>
      <c r="X38" s="541">
        <v>6.5</v>
      </c>
      <c r="Y38" s="542">
        <v>35</v>
      </c>
      <c r="Z38" s="542">
        <v>535</v>
      </c>
      <c r="AA38" s="541">
        <v>4.74</v>
      </c>
      <c r="AB38" s="541">
        <v>1.8</v>
      </c>
      <c r="AC38" s="541">
        <v>8.9600000000000009</v>
      </c>
      <c r="AD38" s="543">
        <v>2.42</v>
      </c>
      <c r="AE38" s="541">
        <v>10.1</v>
      </c>
      <c r="AF38" s="542">
        <v>22</v>
      </c>
      <c r="AG38" s="542">
        <v>218</v>
      </c>
      <c r="AH38" s="541">
        <v>6.76</v>
      </c>
      <c r="AI38" s="541">
        <v>3.33</v>
      </c>
      <c r="AJ38" s="541">
        <v>14.81</v>
      </c>
      <c r="AK38" s="543">
        <v>4.72</v>
      </c>
    </row>
    <row r="39" spans="2:37" s="9" customFormat="1" ht="15.5" x14ac:dyDescent="0.35">
      <c r="B39" s="540" t="s">
        <v>880</v>
      </c>
      <c r="C39" s="541">
        <v>5.7</v>
      </c>
      <c r="D39" s="542">
        <v>25</v>
      </c>
      <c r="E39" s="542">
        <v>438</v>
      </c>
      <c r="F39" s="541">
        <v>3.9</v>
      </c>
      <c r="G39" s="541">
        <v>1.81</v>
      </c>
      <c r="H39" s="541">
        <v>8.2899999999999991</v>
      </c>
      <c r="I39" s="543">
        <v>2.58</v>
      </c>
      <c r="J39" s="541">
        <v>5.2</v>
      </c>
      <c r="K39" s="542">
        <v>22</v>
      </c>
      <c r="L39" s="542">
        <v>426</v>
      </c>
      <c r="M39" s="541">
        <v>3.43</v>
      </c>
      <c r="N39" s="541">
        <v>1.73</v>
      </c>
      <c r="O39" s="541">
        <v>7.7</v>
      </c>
      <c r="P39" s="543">
        <v>2.54</v>
      </c>
      <c r="Q39" s="541">
        <v>3.3</v>
      </c>
      <c r="R39" s="542">
        <v>14</v>
      </c>
      <c r="S39" s="542">
        <v>428</v>
      </c>
      <c r="T39" s="541">
        <v>1.96</v>
      </c>
      <c r="U39" s="541">
        <v>1.31</v>
      </c>
      <c r="V39" s="541">
        <v>5.42</v>
      </c>
      <c r="W39" s="543">
        <v>2.15</v>
      </c>
      <c r="X39" s="541">
        <v>5.7</v>
      </c>
      <c r="Y39" s="542">
        <v>25</v>
      </c>
      <c r="Z39" s="542">
        <v>441</v>
      </c>
      <c r="AA39" s="541">
        <v>3.87</v>
      </c>
      <c r="AB39" s="541">
        <v>1.8</v>
      </c>
      <c r="AC39" s="541">
        <v>8.23</v>
      </c>
      <c r="AD39" s="543">
        <v>2.56</v>
      </c>
      <c r="AE39" s="541">
        <v>8.1</v>
      </c>
      <c r="AF39" s="542">
        <v>14</v>
      </c>
      <c r="AG39" s="542">
        <v>172</v>
      </c>
      <c r="AH39" s="541">
        <v>4.91</v>
      </c>
      <c r="AI39" s="541">
        <v>3.23</v>
      </c>
      <c r="AJ39" s="541">
        <v>13.2</v>
      </c>
      <c r="AK39" s="543">
        <v>5.0599999999999996</v>
      </c>
    </row>
    <row r="40" spans="2:37" s="9" customFormat="1" ht="15.5" x14ac:dyDescent="0.35">
      <c r="B40" s="540" t="s">
        <v>227</v>
      </c>
      <c r="C40" s="541">
        <v>6.9</v>
      </c>
      <c r="D40" s="542">
        <v>41</v>
      </c>
      <c r="E40" s="542">
        <v>591</v>
      </c>
      <c r="F40" s="541">
        <v>5.15</v>
      </c>
      <c r="G40" s="541">
        <v>1.79</v>
      </c>
      <c r="H40" s="541">
        <v>9.2799999999999994</v>
      </c>
      <c r="I40" s="543">
        <v>2.34</v>
      </c>
      <c r="J40" s="541">
        <v>6.7</v>
      </c>
      <c r="K40" s="542">
        <v>40</v>
      </c>
      <c r="L40" s="542">
        <v>596</v>
      </c>
      <c r="M40" s="541">
        <v>4.97</v>
      </c>
      <c r="N40" s="541">
        <v>1.74</v>
      </c>
      <c r="O40" s="541">
        <v>9.01</v>
      </c>
      <c r="P40" s="543">
        <v>2.2999999999999998</v>
      </c>
      <c r="Q40" s="541">
        <v>5.6</v>
      </c>
      <c r="R40" s="542">
        <v>30</v>
      </c>
      <c r="S40" s="542">
        <v>540</v>
      </c>
      <c r="T40" s="541">
        <v>3.92</v>
      </c>
      <c r="U40" s="541">
        <v>1.64</v>
      </c>
      <c r="V40" s="541">
        <v>7.82</v>
      </c>
      <c r="W40" s="543">
        <v>2.2599999999999998</v>
      </c>
      <c r="X40" s="541">
        <v>7.9</v>
      </c>
      <c r="Y40" s="542">
        <v>42</v>
      </c>
      <c r="Z40" s="542">
        <v>531</v>
      </c>
      <c r="AA40" s="541">
        <v>5.9</v>
      </c>
      <c r="AB40" s="541">
        <v>2.0099999999999998</v>
      </c>
      <c r="AC40" s="541">
        <v>10.52</v>
      </c>
      <c r="AD40" s="543">
        <v>2.61</v>
      </c>
      <c r="AE40" s="541">
        <v>7.9</v>
      </c>
      <c r="AF40" s="542">
        <v>17</v>
      </c>
      <c r="AG40" s="542">
        <v>216</v>
      </c>
      <c r="AH40" s="541">
        <v>4.97</v>
      </c>
      <c r="AI40" s="541">
        <v>2.9</v>
      </c>
      <c r="AJ40" s="541">
        <v>12.24</v>
      </c>
      <c r="AK40" s="543">
        <v>4.37</v>
      </c>
    </row>
  </sheetData>
  <hyperlinks>
    <hyperlink ref="B8" location="Contents!A1" display="Contents!A1"/>
    <hyperlink ref="D8" location="'Tab 40 - G+ve S. pyogenes'!A1" display="Tab 40 - G+ve S. pyogenes"/>
    <hyperlink ref="M8" location="'Tab 45 - Animal Streptococcus'!A1" display="Click here to view Animal Streptococcus data"/>
  </hyperlinks>
  <pageMargins left="0.7" right="0.7" top="0.75" bottom="0.75" header="0.3" footer="0.3"/>
  <pageSetup paperSize="9" orientation="portrait" horizontalDpi="300" verticalDpi="300"/>
  <drawing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8792D"/>
  </sheetPr>
  <dimension ref="B1:AK40"/>
  <sheetViews>
    <sheetView showGridLines="0" zoomScale="80" zoomScaleNormal="80" workbookViewId="0">
      <selection activeCell="B15" sqref="B15"/>
    </sheetView>
  </sheetViews>
  <sheetFormatPr defaultColWidth="10.81640625" defaultRowHeight="14" x14ac:dyDescent="0.3"/>
  <cols>
    <col min="1" max="1" width="1.453125" style="8" customWidth="1"/>
    <col min="2" max="2" width="30.54296875" style="8" customWidth="1"/>
    <col min="3" max="37" width="12.54296875" style="8" customWidth="1"/>
    <col min="38" max="16384" width="10.81640625" style="8"/>
  </cols>
  <sheetData>
    <row r="1" spans="2:37" s="15" customFormat="1" ht="5.15" customHeight="1" x14ac:dyDescent="0.35">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row>
    <row r="2" spans="2:37" s="15" customFormat="1" ht="15.5" x14ac:dyDescent="0.35">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row>
    <row r="3" spans="2:37" s="15" customFormat="1" ht="15.5" x14ac:dyDescent="0.35">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s="15" customFormat="1" ht="15.75" customHeight="1" x14ac:dyDescent="0.35">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2:37" s="15" customFormat="1" ht="15.75" customHeight="1" x14ac:dyDescent="0.35">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s="15" customFormat="1" ht="18" x14ac:dyDescent="0.4">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2:37" s="15" customFormat="1" ht="18" x14ac:dyDescent="0.4">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row>
    <row r="8" spans="2:37" s="15" customFormat="1" ht="18" x14ac:dyDescent="0.4">
      <c r="B8" s="171" t="s">
        <v>131</v>
      </c>
      <c r="C8" s="20"/>
      <c r="D8" s="171" t="s">
        <v>883</v>
      </c>
      <c r="E8" s="19"/>
      <c r="F8" s="19"/>
      <c r="G8" s="19"/>
      <c r="H8" s="19"/>
      <c r="I8" s="30"/>
      <c r="J8" s="30"/>
      <c r="K8" s="30"/>
      <c r="L8" s="30"/>
      <c r="M8" s="572"/>
      <c r="N8" s="30"/>
      <c r="O8" s="30"/>
      <c r="P8" s="30"/>
      <c r="Q8" s="30"/>
      <c r="R8" s="30"/>
      <c r="S8" s="30"/>
      <c r="T8" s="30"/>
      <c r="U8" s="30"/>
      <c r="V8" s="30"/>
      <c r="W8" s="30"/>
      <c r="X8" s="30"/>
      <c r="Y8" s="30"/>
      <c r="Z8" s="30"/>
      <c r="AA8" s="30"/>
      <c r="AB8" s="30"/>
      <c r="AC8" s="30"/>
      <c r="AD8" s="30"/>
      <c r="AE8" s="30"/>
      <c r="AF8" s="30"/>
      <c r="AG8" s="30"/>
      <c r="AH8" s="30"/>
      <c r="AI8" s="30"/>
      <c r="AJ8" s="30"/>
      <c r="AK8" s="30"/>
    </row>
    <row r="9" spans="2:37" s="15" customFormat="1" ht="18" x14ac:dyDescent="0.4">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s="15" customFormat="1" ht="18" x14ac:dyDescent="0.4">
      <c r="B10" s="20" t="s">
        <v>884</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row>
    <row r="11" spans="2:37" s="15" customFormat="1" ht="15.5" x14ac:dyDescent="0.35">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2:37" ht="15.5" x14ac:dyDescent="0.35">
      <c r="B12" s="10" t="s">
        <v>885</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row>
    <row r="13" spans="2:37" ht="15.5" x14ac:dyDescent="0.35">
      <c r="B13" s="923" t="s">
        <v>886</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row>
    <row r="14" spans="2:37" ht="15.5" x14ac:dyDescent="0.3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row>
    <row r="15" spans="2:37" ht="31" x14ac:dyDescent="0.35">
      <c r="B15" s="141" t="s">
        <v>1158</v>
      </c>
      <c r="C15" s="532" t="s">
        <v>710</v>
      </c>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row>
    <row r="16" spans="2:37" ht="15.5" x14ac:dyDescent="0.35">
      <c r="B16" s="143">
        <v>2016</v>
      </c>
      <c r="C16" s="533">
        <v>192</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2:37" ht="15.5" x14ac:dyDescent="0.35">
      <c r="B17" s="143">
        <v>2017</v>
      </c>
      <c r="C17" s="533">
        <v>173</v>
      </c>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5.5" x14ac:dyDescent="0.35">
      <c r="B18" s="143">
        <v>2018</v>
      </c>
      <c r="C18" s="533">
        <v>295</v>
      </c>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5.5" x14ac:dyDescent="0.35">
      <c r="B19" s="143">
        <v>2019</v>
      </c>
      <c r="C19" s="533">
        <v>202</v>
      </c>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ht="15.5" x14ac:dyDescent="0.35">
      <c r="B20" s="143">
        <v>2020</v>
      </c>
      <c r="C20" s="533">
        <v>139</v>
      </c>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row>
    <row r="21" spans="2:37" ht="15.5" x14ac:dyDescent="0.35">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2" spans="2:37" ht="15.5" x14ac:dyDescent="0.35">
      <c r="B22" s="10" t="s">
        <v>887</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row>
    <row r="23" spans="2:37" ht="15.5" x14ac:dyDescent="0.35">
      <c r="B23" s="923" t="s">
        <v>888</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row>
    <row r="24" spans="2:37" ht="15.5" x14ac:dyDescent="0.35">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row>
    <row r="25" spans="2:37" s="9" customFormat="1" ht="15.5" x14ac:dyDescent="0.35">
      <c r="B25" s="141"/>
      <c r="C25" s="141"/>
      <c r="D25" s="10"/>
      <c r="E25" s="10"/>
      <c r="F25" s="497">
        <v>2016</v>
      </c>
      <c r="G25" s="10"/>
      <c r="H25" s="10"/>
      <c r="I25" s="10"/>
      <c r="J25" s="141"/>
      <c r="K25" s="10"/>
      <c r="L25" s="10"/>
      <c r="M25" s="497">
        <v>2017</v>
      </c>
      <c r="N25" s="10"/>
      <c r="O25" s="10"/>
      <c r="P25" s="10"/>
      <c r="Q25" s="141"/>
      <c r="R25" s="10"/>
      <c r="S25" s="10"/>
      <c r="T25" s="497">
        <v>2018</v>
      </c>
      <c r="U25" s="10"/>
      <c r="V25" s="10"/>
      <c r="W25" s="10"/>
      <c r="X25" s="141"/>
      <c r="Y25" s="10"/>
      <c r="Z25" s="10"/>
      <c r="AA25" s="497">
        <v>2019</v>
      </c>
      <c r="AB25" s="10"/>
      <c r="AC25" s="10"/>
      <c r="AD25" s="10"/>
      <c r="AE25" s="141"/>
      <c r="AF25" s="10"/>
      <c r="AG25" s="10"/>
      <c r="AH25" s="497">
        <v>2020</v>
      </c>
      <c r="AI25" s="10"/>
      <c r="AJ25" s="10"/>
      <c r="AK25" s="10"/>
    </row>
    <row r="26" spans="2:37" s="9" customFormat="1" ht="46.5" x14ac:dyDescent="0.35">
      <c r="B26" s="536" t="s">
        <v>384</v>
      </c>
      <c r="C26" s="537" t="s">
        <v>714</v>
      </c>
      <c r="D26" s="538" t="s">
        <v>715</v>
      </c>
      <c r="E26" s="538" t="s">
        <v>716</v>
      </c>
      <c r="F26" s="537" t="s">
        <v>717</v>
      </c>
      <c r="G26" s="537" t="s">
        <v>718</v>
      </c>
      <c r="H26" s="537" t="s">
        <v>719</v>
      </c>
      <c r="I26" s="539" t="s">
        <v>720</v>
      </c>
      <c r="J26" s="537" t="s">
        <v>714</v>
      </c>
      <c r="K26" s="538" t="s">
        <v>715</v>
      </c>
      <c r="L26" s="538" t="s">
        <v>716</v>
      </c>
      <c r="M26" s="537" t="s">
        <v>717</v>
      </c>
      <c r="N26" s="537" t="s">
        <v>718</v>
      </c>
      <c r="O26" s="537" t="s">
        <v>719</v>
      </c>
      <c r="P26" s="539" t="s">
        <v>720</v>
      </c>
      <c r="Q26" s="537" t="s">
        <v>714</v>
      </c>
      <c r="R26" s="538" t="s">
        <v>715</v>
      </c>
      <c r="S26" s="538" t="s">
        <v>716</v>
      </c>
      <c r="T26" s="537" t="s">
        <v>717</v>
      </c>
      <c r="U26" s="537" t="s">
        <v>718</v>
      </c>
      <c r="V26" s="537" t="s">
        <v>719</v>
      </c>
      <c r="W26" s="539" t="s">
        <v>720</v>
      </c>
      <c r="X26" s="537" t="s">
        <v>714</v>
      </c>
      <c r="Y26" s="538" t="s">
        <v>715</v>
      </c>
      <c r="Z26" s="538" t="s">
        <v>716</v>
      </c>
      <c r="AA26" s="537" t="s">
        <v>717</v>
      </c>
      <c r="AB26" s="537" t="s">
        <v>718</v>
      </c>
      <c r="AC26" s="537" t="s">
        <v>719</v>
      </c>
      <c r="AD26" s="539" t="s">
        <v>720</v>
      </c>
      <c r="AE26" s="537" t="s">
        <v>714</v>
      </c>
      <c r="AF26" s="538" t="s">
        <v>715</v>
      </c>
      <c r="AG26" s="538" t="s">
        <v>716</v>
      </c>
      <c r="AH26" s="537" t="s">
        <v>717</v>
      </c>
      <c r="AI26" s="537" t="s">
        <v>718</v>
      </c>
      <c r="AJ26" s="537" t="s">
        <v>719</v>
      </c>
      <c r="AK26" s="539" t="s">
        <v>720</v>
      </c>
    </row>
    <row r="27" spans="2:37" s="9" customFormat="1" ht="15.5" x14ac:dyDescent="0.35">
      <c r="B27" s="540" t="s">
        <v>249</v>
      </c>
      <c r="C27" s="541">
        <v>5.2</v>
      </c>
      <c r="D27" s="542">
        <v>9</v>
      </c>
      <c r="E27" s="542">
        <v>174</v>
      </c>
      <c r="F27" s="541">
        <v>2.74</v>
      </c>
      <c r="G27" s="541">
        <v>2.4300000000000002</v>
      </c>
      <c r="H27" s="541">
        <v>9.5399999999999991</v>
      </c>
      <c r="I27" s="543">
        <v>4.37</v>
      </c>
      <c r="J27" s="541">
        <v>6.1</v>
      </c>
      <c r="K27" s="542">
        <v>9</v>
      </c>
      <c r="L27" s="542">
        <v>148</v>
      </c>
      <c r="M27" s="541">
        <v>3.23</v>
      </c>
      <c r="N27" s="541">
        <v>2.85</v>
      </c>
      <c r="O27" s="541">
        <v>11.15</v>
      </c>
      <c r="P27" s="543">
        <v>5.07</v>
      </c>
      <c r="Q27" s="541">
        <v>5.0999999999999996</v>
      </c>
      <c r="R27" s="542">
        <v>14</v>
      </c>
      <c r="S27" s="542">
        <v>272</v>
      </c>
      <c r="T27" s="541">
        <v>3.09</v>
      </c>
      <c r="U27" s="541">
        <v>2.06</v>
      </c>
      <c r="V27" s="541">
        <v>8.4499999999999993</v>
      </c>
      <c r="W27" s="543">
        <v>3.3</v>
      </c>
      <c r="X27" s="541">
        <v>8.9</v>
      </c>
      <c r="Y27" s="542">
        <v>17</v>
      </c>
      <c r="Z27" s="542">
        <v>190</v>
      </c>
      <c r="AA27" s="541">
        <v>5.66</v>
      </c>
      <c r="AB27" s="541">
        <v>3.29</v>
      </c>
      <c r="AC27" s="541">
        <v>13.86</v>
      </c>
      <c r="AD27" s="543">
        <v>4.91</v>
      </c>
      <c r="AE27" s="541">
        <v>6.1</v>
      </c>
      <c r="AF27" s="542">
        <v>8</v>
      </c>
      <c r="AG27" s="542">
        <v>132</v>
      </c>
      <c r="AH27" s="541">
        <v>3.1</v>
      </c>
      <c r="AI27" s="541">
        <v>2.96</v>
      </c>
      <c r="AJ27" s="541">
        <v>11.5</v>
      </c>
      <c r="AK27" s="543">
        <v>5.44</v>
      </c>
    </row>
    <row r="28" spans="2:37" s="9" customFormat="1" ht="15.5" x14ac:dyDescent="0.35">
      <c r="B28" s="540" t="s">
        <v>247</v>
      </c>
      <c r="C28" s="541">
        <v>7</v>
      </c>
      <c r="D28" s="542">
        <v>13</v>
      </c>
      <c r="E28" s="542">
        <v>185</v>
      </c>
      <c r="F28" s="541">
        <v>4.1500000000000004</v>
      </c>
      <c r="G28" s="541">
        <v>2.88</v>
      </c>
      <c r="H28" s="541">
        <v>11.65</v>
      </c>
      <c r="I28" s="543">
        <v>4.62</v>
      </c>
      <c r="J28" s="541">
        <v>8.1</v>
      </c>
      <c r="K28" s="542">
        <v>13</v>
      </c>
      <c r="L28" s="542">
        <v>161</v>
      </c>
      <c r="M28" s="541">
        <v>4.78</v>
      </c>
      <c r="N28" s="541">
        <v>3.29</v>
      </c>
      <c r="O28" s="541">
        <v>13.32</v>
      </c>
      <c r="P28" s="543">
        <v>5.25</v>
      </c>
      <c r="Q28" s="541">
        <v>6.4</v>
      </c>
      <c r="R28" s="542">
        <v>18</v>
      </c>
      <c r="S28" s="542">
        <v>280</v>
      </c>
      <c r="T28" s="541">
        <v>4.0999999999999996</v>
      </c>
      <c r="U28" s="541">
        <v>2.33</v>
      </c>
      <c r="V28" s="541">
        <v>9.93</v>
      </c>
      <c r="W28" s="543">
        <v>3.5</v>
      </c>
      <c r="X28" s="541">
        <v>13.1</v>
      </c>
      <c r="Y28" s="542">
        <v>25</v>
      </c>
      <c r="Z28" s="542">
        <v>191</v>
      </c>
      <c r="AA28" s="541">
        <v>9.0299999999999994</v>
      </c>
      <c r="AB28" s="541">
        <v>4.0599999999999996</v>
      </c>
      <c r="AC28" s="541">
        <v>18.61</v>
      </c>
      <c r="AD28" s="543">
        <v>5.52</v>
      </c>
      <c r="AE28" s="541">
        <v>6.1</v>
      </c>
      <c r="AF28" s="542">
        <v>8</v>
      </c>
      <c r="AG28" s="542">
        <v>132</v>
      </c>
      <c r="AH28" s="541">
        <v>3.1</v>
      </c>
      <c r="AI28" s="541">
        <v>2.96</v>
      </c>
      <c r="AJ28" s="541">
        <v>11.5</v>
      </c>
      <c r="AK28" s="543">
        <v>5.44</v>
      </c>
    </row>
    <row r="29" spans="2:37" s="9" customFormat="1" ht="15.5" x14ac:dyDescent="0.35">
      <c r="B29" s="540" t="s">
        <v>880</v>
      </c>
      <c r="C29" s="541">
        <v>0</v>
      </c>
      <c r="D29" s="542">
        <v>0</v>
      </c>
      <c r="E29" s="542">
        <v>183</v>
      </c>
      <c r="F29" s="541">
        <v>0</v>
      </c>
      <c r="G29" s="541">
        <v>0</v>
      </c>
      <c r="H29" s="541">
        <v>2.06</v>
      </c>
      <c r="I29" s="543">
        <v>2.06</v>
      </c>
      <c r="J29" s="541">
        <v>0</v>
      </c>
      <c r="K29" s="542">
        <v>0</v>
      </c>
      <c r="L29" s="542">
        <v>162</v>
      </c>
      <c r="M29" s="541">
        <v>0</v>
      </c>
      <c r="N29" s="541">
        <v>0</v>
      </c>
      <c r="O29" s="541">
        <v>2.3199999999999998</v>
      </c>
      <c r="P29" s="543">
        <v>2.3199999999999998</v>
      </c>
      <c r="Q29" s="541">
        <v>0</v>
      </c>
      <c r="R29" s="542">
        <v>0</v>
      </c>
      <c r="S29" s="542">
        <v>282</v>
      </c>
      <c r="T29" s="541">
        <v>0</v>
      </c>
      <c r="U29" s="541">
        <v>0</v>
      </c>
      <c r="V29" s="541">
        <v>1.34</v>
      </c>
      <c r="W29" s="543">
        <v>1.34</v>
      </c>
      <c r="X29" s="541">
        <v>0</v>
      </c>
      <c r="Y29" s="542">
        <v>0</v>
      </c>
      <c r="Z29" s="542">
        <v>194</v>
      </c>
      <c r="AA29" s="541">
        <v>0</v>
      </c>
      <c r="AB29" s="541">
        <v>0</v>
      </c>
      <c r="AC29" s="541">
        <v>1.94</v>
      </c>
      <c r="AD29" s="543">
        <v>1.94</v>
      </c>
      <c r="AE29" s="541">
        <v>0</v>
      </c>
      <c r="AF29" s="542">
        <v>0</v>
      </c>
      <c r="AG29" s="542">
        <v>133</v>
      </c>
      <c r="AH29" s="541">
        <v>0</v>
      </c>
      <c r="AI29" s="541">
        <v>0</v>
      </c>
      <c r="AJ29" s="541">
        <v>2.81</v>
      </c>
      <c r="AK29" s="543">
        <v>2.81</v>
      </c>
    </row>
    <row r="30" spans="2:37" s="9" customFormat="1" ht="15.5" x14ac:dyDescent="0.35">
      <c r="B30" s="540" t="s">
        <v>227</v>
      </c>
      <c r="C30" s="541">
        <v>10.8</v>
      </c>
      <c r="D30" s="542">
        <v>18</v>
      </c>
      <c r="E30" s="542">
        <v>167</v>
      </c>
      <c r="F30" s="541">
        <v>6.93</v>
      </c>
      <c r="G30" s="541">
        <v>3.85</v>
      </c>
      <c r="H30" s="541">
        <v>16.39</v>
      </c>
      <c r="I30" s="543">
        <v>5.61</v>
      </c>
      <c r="J30" s="541">
        <v>16.899999999999999</v>
      </c>
      <c r="K30" s="542">
        <v>27</v>
      </c>
      <c r="L30" s="542">
        <v>160</v>
      </c>
      <c r="M30" s="541">
        <v>11.86</v>
      </c>
      <c r="N30" s="541">
        <v>5.0199999999999996</v>
      </c>
      <c r="O30" s="541">
        <v>23.44</v>
      </c>
      <c r="P30" s="543">
        <v>6.57</v>
      </c>
      <c r="Q30" s="541">
        <v>17</v>
      </c>
      <c r="R30" s="542">
        <v>47</v>
      </c>
      <c r="S30" s="542">
        <v>277</v>
      </c>
      <c r="T30" s="541">
        <v>13.01</v>
      </c>
      <c r="U30" s="541">
        <v>3.96</v>
      </c>
      <c r="V30" s="541">
        <v>21.83</v>
      </c>
      <c r="W30" s="543">
        <v>4.8600000000000003</v>
      </c>
      <c r="X30" s="541">
        <v>34.700000000000003</v>
      </c>
      <c r="Y30" s="542">
        <v>66</v>
      </c>
      <c r="Z30" s="542">
        <v>190</v>
      </c>
      <c r="AA30" s="541">
        <v>28.33</v>
      </c>
      <c r="AB30" s="541">
        <v>6.41</v>
      </c>
      <c r="AC30" s="541">
        <v>41.75</v>
      </c>
      <c r="AD30" s="543">
        <v>7.01</v>
      </c>
      <c r="AE30" s="541">
        <v>32.1</v>
      </c>
      <c r="AF30" s="542">
        <v>42</v>
      </c>
      <c r="AG30" s="542">
        <v>131</v>
      </c>
      <c r="AH30" s="541">
        <v>24.68</v>
      </c>
      <c r="AI30" s="541">
        <v>7.38</v>
      </c>
      <c r="AJ30" s="541">
        <v>40.47</v>
      </c>
      <c r="AK30" s="543">
        <v>8.41</v>
      </c>
    </row>
    <row r="31" spans="2:37" ht="15.5" x14ac:dyDescent="0.35">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row>
    <row r="32" spans="2:37" ht="15.5" x14ac:dyDescent="0.35">
      <c r="B32" s="10" t="s">
        <v>889</v>
      </c>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row>
    <row r="33" spans="2:37" ht="15.5" x14ac:dyDescent="0.35">
      <c r="B33" s="923" t="s">
        <v>890</v>
      </c>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row>
    <row r="34" spans="2:37" ht="15.5" x14ac:dyDescent="0.35">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row>
    <row r="35" spans="2:37" s="9" customFormat="1" ht="15.5" x14ac:dyDescent="0.35">
      <c r="B35" s="141"/>
      <c r="C35" s="141"/>
      <c r="D35" s="10"/>
      <c r="E35" s="10"/>
      <c r="F35" s="497">
        <v>2016</v>
      </c>
      <c r="G35" s="10"/>
      <c r="H35" s="10"/>
      <c r="I35" s="10"/>
      <c r="J35" s="141"/>
      <c r="K35" s="10"/>
      <c r="L35" s="10"/>
      <c r="M35" s="497">
        <v>2017</v>
      </c>
      <c r="N35" s="10"/>
      <c r="O35" s="10"/>
      <c r="P35" s="10"/>
      <c r="Q35" s="141"/>
      <c r="R35" s="10"/>
      <c r="S35" s="10"/>
      <c r="T35" s="497">
        <v>2018</v>
      </c>
      <c r="U35" s="10"/>
      <c r="V35" s="10"/>
      <c r="W35" s="10"/>
      <c r="X35" s="141"/>
      <c r="Y35" s="10"/>
      <c r="Z35" s="10"/>
      <c r="AA35" s="497">
        <v>2019</v>
      </c>
      <c r="AB35" s="10"/>
      <c r="AC35" s="10"/>
      <c r="AD35" s="10"/>
      <c r="AE35" s="141"/>
      <c r="AF35" s="10"/>
      <c r="AG35" s="10"/>
      <c r="AH35" s="497">
        <v>2020</v>
      </c>
      <c r="AI35" s="10"/>
      <c r="AJ35" s="10"/>
      <c r="AK35" s="10"/>
    </row>
    <row r="36" spans="2:37" s="9" customFormat="1" ht="46.5" x14ac:dyDescent="0.35">
      <c r="B36" s="536" t="s">
        <v>384</v>
      </c>
      <c r="C36" s="537" t="s">
        <v>727</v>
      </c>
      <c r="D36" s="538" t="s">
        <v>728</v>
      </c>
      <c r="E36" s="538" t="s">
        <v>716</v>
      </c>
      <c r="F36" s="537" t="s">
        <v>717</v>
      </c>
      <c r="G36" s="537" t="s">
        <v>718</v>
      </c>
      <c r="H36" s="537" t="s">
        <v>719</v>
      </c>
      <c r="I36" s="539" t="s">
        <v>720</v>
      </c>
      <c r="J36" s="537" t="s">
        <v>727</v>
      </c>
      <c r="K36" s="538" t="s">
        <v>728</v>
      </c>
      <c r="L36" s="538" t="s">
        <v>716</v>
      </c>
      <c r="M36" s="537" t="s">
        <v>717</v>
      </c>
      <c r="N36" s="537" t="s">
        <v>718</v>
      </c>
      <c r="O36" s="537" t="s">
        <v>719</v>
      </c>
      <c r="P36" s="539" t="s">
        <v>720</v>
      </c>
      <c r="Q36" s="537" t="s">
        <v>727</v>
      </c>
      <c r="R36" s="538" t="s">
        <v>728</v>
      </c>
      <c r="S36" s="538" t="s">
        <v>716</v>
      </c>
      <c r="T36" s="537" t="s">
        <v>717</v>
      </c>
      <c r="U36" s="537" t="s">
        <v>718</v>
      </c>
      <c r="V36" s="537" t="s">
        <v>719</v>
      </c>
      <c r="W36" s="539" t="s">
        <v>720</v>
      </c>
      <c r="X36" s="537" t="s">
        <v>727</v>
      </c>
      <c r="Y36" s="538" t="s">
        <v>728</v>
      </c>
      <c r="Z36" s="538" t="s">
        <v>716</v>
      </c>
      <c r="AA36" s="537" t="s">
        <v>717</v>
      </c>
      <c r="AB36" s="537" t="s">
        <v>718</v>
      </c>
      <c r="AC36" s="537" t="s">
        <v>719</v>
      </c>
      <c r="AD36" s="539" t="s">
        <v>720</v>
      </c>
      <c r="AE36" s="537" t="s">
        <v>727</v>
      </c>
      <c r="AF36" s="538" t="s">
        <v>728</v>
      </c>
      <c r="AG36" s="538" t="s">
        <v>716</v>
      </c>
      <c r="AH36" s="537" t="s">
        <v>717</v>
      </c>
      <c r="AI36" s="537" t="s">
        <v>718</v>
      </c>
      <c r="AJ36" s="537" t="s">
        <v>719</v>
      </c>
      <c r="AK36" s="539" t="s">
        <v>720</v>
      </c>
    </row>
    <row r="37" spans="2:37" s="9" customFormat="1" ht="15.5" x14ac:dyDescent="0.35">
      <c r="B37" s="540" t="s">
        <v>249</v>
      </c>
      <c r="C37" s="541">
        <v>5.2</v>
      </c>
      <c r="D37" s="542">
        <v>9</v>
      </c>
      <c r="E37" s="542">
        <v>174</v>
      </c>
      <c r="F37" s="541">
        <v>2.74</v>
      </c>
      <c r="G37" s="541">
        <v>2.4300000000000002</v>
      </c>
      <c r="H37" s="541">
        <v>9.5399999999999991</v>
      </c>
      <c r="I37" s="543">
        <v>4.37</v>
      </c>
      <c r="J37" s="541">
        <v>6.1</v>
      </c>
      <c r="K37" s="542">
        <v>9</v>
      </c>
      <c r="L37" s="542">
        <v>148</v>
      </c>
      <c r="M37" s="541">
        <v>3.23</v>
      </c>
      <c r="N37" s="541">
        <v>2.85</v>
      </c>
      <c r="O37" s="541">
        <v>11.15</v>
      </c>
      <c r="P37" s="543">
        <v>5.07</v>
      </c>
      <c r="Q37" s="541">
        <v>5.0999999999999996</v>
      </c>
      <c r="R37" s="542">
        <v>14</v>
      </c>
      <c r="S37" s="542">
        <v>272</v>
      </c>
      <c r="T37" s="541">
        <v>3.09</v>
      </c>
      <c r="U37" s="541">
        <v>2.06</v>
      </c>
      <c r="V37" s="541">
        <v>8.4499999999999993</v>
      </c>
      <c r="W37" s="543">
        <v>3.3</v>
      </c>
      <c r="X37" s="541">
        <v>8.9</v>
      </c>
      <c r="Y37" s="542">
        <v>17</v>
      </c>
      <c r="Z37" s="542">
        <v>190</v>
      </c>
      <c r="AA37" s="541">
        <v>5.66</v>
      </c>
      <c r="AB37" s="541">
        <v>3.29</v>
      </c>
      <c r="AC37" s="541">
        <v>13.86</v>
      </c>
      <c r="AD37" s="543">
        <v>4.91</v>
      </c>
      <c r="AE37" s="541">
        <v>6.1</v>
      </c>
      <c r="AF37" s="542">
        <v>8</v>
      </c>
      <c r="AG37" s="542">
        <v>132</v>
      </c>
      <c r="AH37" s="541">
        <v>3.1</v>
      </c>
      <c r="AI37" s="541">
        <v>2.96</v>
      </c>
      <c r="AJ37" s="541">
        <v>11.5</v>
      </c>
      <c r="AK37" s="543">
        <v>5.44</v>
      </c>
    </row>
    <row r="38" spans="2:37" s="9" customFormat="1" ht="15.5" x14ac:dyDescent="0.35">
      <c r="B38" s="540" t="s">
        <v>247</v>
      </c>
      <c r="C38" s="541">
        <v>7</v>
      </c>
      <c r="D38" s="542">
        <v>13</v>
      </c>
      <c r="E38" s="542">
        <v>185</v>
      </c>
      <c r="F38" s="541">
        <v>4.1500000000000004</v>
      </c>
      <c r="G38" s="541">
        <v>2.88</v>
      </c>
      <c r="H38" s="541">
        <v>11.65</v>
      </c>
      <c r="I38" s="543">
        <v>4.62</v>
      </c>
      <c r="J38" s="541">
        <v>8.1</v>
      </c>
      <c r="K38" s="542">
        <v>13</v>
      </c>
      <c r="L38" s="542">
        <v>161</v>
      </c>
      <c r="M38" s="541">
        <v>4.78</v>
      </c>
      <c r="N38" s="541">
        <v>3.29</v>
      </c>
      <c r="O38" s="541">
        <v>13.32</v>
      </c>
      <c r="P38" s="543">
        <v>5.25</v>
      </c>
      <c r="Q38" s="541">
        <v>6.4</v>
      </c>
      <c r="R38" s="542">
        <v>18</v>
      </c>
      <c r="S38" s="542">
        <v>280</v>
      </c>
      <c r="T38" s="541">
        <v>4.0999999999999996</v>
      </c>
      <c r="U38" s="541">
        <v>2.33</v>
      </c>
      <c r="V38" s="541">
        <v>9.93</v>
      </c>
      <c r="W38" s="543">
        <v>3.5</v>
      </c>
      <c r="X38" s="541">
        <v>13.1</v>
      </c>
      <c r="Y38" s="542">
        <v>25</v>
      </c>
      <c r="Z38" s="542">
        <v>191</v>
      </c>
      <c r="AA38" s="541">
        <v>9.0299999999999994</v>
      </c>
      <c r="AB38" s="541">
        <v>4.0599999999999996</v>
      </c>
      <c r="AC38" s="541">
        <v>18.61</v>
      </c>
      <c r="AD38" s="543">
        <v>5.52</v>
      </c>
      <c r="AE38" s="541">
        <v>6.1</v>
      </c>
      <c r="AF38" s="542">
        <v>8</v>
      </c>
      <c r="AG38" s="542">
        <v>132</v>
      </c>
      <c r="AH38" s="541">
        <v>3.1</v>
      </c>
      <c r="AI38" s="541">
        <v>2.96</v>
      </c>
      <c r="AJ38" s="541">
        <v>11.5</v>
      </c>
      <c r="AK38" s="543">
        <v>5.44</v>
      </c>
    </row>
    <row r="39" spans="2:37" s="9" customFormat="1" ht="15.5" x14ac:dyDescent="0.35">
      <c r="B39" s="540" t="s">
        <v>880</v>
      </c>
      <c r="C39" s="541">
        <v>0</v>
      </c>
      <c r="D39" s="542">
        <v>0</v>
      </c>
      <c r="E39" s="542">
        <v>183</v>
      </c>
      <c r="F39" s="541">
        <v>0</v>
      </c>
      <c r="G39" s="541">
        <v>0</v>
      </c>
      <c r="H39" s="541">
        <v>2.06</v>
      </c>
      <c r="I39" s="543">
        <v>2.06</v>
      </c>
      <c r="J39" s="541">
        <v>0</v>
      </c>
      <c r="K39" s="542">
        <v>0</v>
      </c>
      <c r="L39" s="542">
        <v>162</v>
      </c>
      <c r="M39" s="541">
        <v>0</v>
      </c>
      <c r="N39" s="541">
        <v>0</v>
      </c>
      <c r="O39" s="541">
        <v>2.3199999999999998</v>
      </c>
      <c r="P39" s="543">
        <v>2.3199999999999998</v>
      </c>
      <c r="Q39" s="541">
        <v>0</v>
      </c>
      <c r="R39" s="542">
        <v>0</v>
      </c>
      <c r="S39" s="542">
        <v>282</v>
      </c>
      <c r="T39" s="541">
        <v>0</v>
      </c>
      <c r="U39" s="541">
        <v>0</v>
      </c>
      <c r="V39" s="541">
        <v>1.34</v>
      </c>
      <c r="W39" s="543">
        <v>1.34</v>
      </c>
      <c r="X39" s="541">
        <v>0</v>
      </c>
      <c r="Y39" s="542">
        <v>0</v>
      </c>
      <c r="Z39" s="542">
        <v>194</v>
      </c>
      <c r="AA39" s="541">
        <v>0</v>
      </c>
      <c r="AB39" s="541">
        <v>0</v>
      </c>
      <c r="AC39" s="541">
        <v>1.94</v>
      </c>
      <c r="AD39" s="543">
        <v>1.94</v>
      </c>
      <c r="AE39" s="541">
        <v>0</v>
      </c>
      <c r="AF39" s="542">
        <v>0</v>
      </c>
      <c r="AG39" s="542">
        <v>133</v>
      </c>
      <c r="AH39" s="541">
        <v>0</v>
      </c>
      <c r="AI39" s="541">
        <v>0</v>
      </c>
      <c r="AJ39" s="541">
        <v>2.81</v>
      </c>
      <c r="AK39" s="543">
        <v>2.81</v>
      </c>
    </row>
    <row r="40" spans="2:37" s="9" customFormat="1" ht="15.5" x14ac:dyDescent="0.35">
      <c r="B40" s="540" t="s">
        <v>227</v>
      </c>
      <c r="C40" s="541">
        <v>10.8</v>
      </c>
      <c r="D40" s="542">
        <v>18</v>
      </c>
      <c r="E40" s="542">
        <v>167</v>
      </c>
      <c r="F40" s="541">
        <v>6.93</v>
      </c>
      <c r="G40" s="541">
        <v>3.85</v>
      </c>
      <c r="H40" s="541">
        <v>16.39</v>
      </c>
      <c r="I40" s="543">
        <v>5.61</v>
      </c>
      <c r="J40" s="541">
        <v>16.899999999999999</v>
      </c>
      <c r="K40" s="542">
        <v>27</v>
      </c>
      <c r="L40" s="542">
        <v>160</v>
      </c>
      <c r="M40" s="541">
        <v>11.86</v>
      </c>
      <c r="N40" s="541">
        <v>5.0199999999999996</v>
      </c>
      <c r="O40" s="541">
        <v>23.44</v>
      </c>
      <c r="P40" s="543">
        <v>6.57</v>
      </c>
      <c r="Q40" s="541">
        <v>17</v>
      </c>
      <c r="R40" s="542">
        <v>47</v>
      </c>
      <c r="S40" s="542">
        <v>277</v>
      </c>
      <c r="T40" s="541">
        <v>13.01</v>
      </c>
      <c r="U40" s="541">
        <v>3.96</v>
      </c>
      <c r="V40" s="541">
        <v>21.83</v>
      </c>
      <c r="W40" s="543">
        <v>4.8600000000000003</v>
      </c>
      <c r="X40" s="541">
        <v>34.700000000000003</v>
      </c>
      <c r="Y40" s="542">
        <v>66</v>
      </c>
      <c r="Z40" s="542">
        <v>190</v>
      </c>
      <c r="AA40" s="541">
        <v>28.33</v>
      </c>
      <c r="AB40" s="541">
        <v>6.41</v>
      </c>
      <c r="AC40" s="541">
        <v>41.75</v>
      </c>
      <c r="AD40" s="543">
        <v>7.01</v>
      </c>
      <c r="AE40" s="541">
        <v>32.1</v>
      </c>
      <c r="AF40" s="542">
        <v>42</v>
      </c>
      <c r="AG40" s="542">
        <v>131</v>
      </c>
      <c r="AH40" s="541">
        <v>24.68</v>
      </c>
      <c r="AI40" s="541">
        <v>7.38</v>
      </c>
      <c r="AJ40" s="541">
        <v>40.47</v>
      </c>
      <c r="AK40" s="543">
        <v>8.41</v>
      </c>
    </row>
  </sheetData>
  <hyperlinks>
    <hyperlink ref="B8" location="Contents!A1" display="Contents!A1"/>
    <hyperlink ref="D8" location="'Tab 41 - Salmonella'!A1" display="Tab 41 - Human and Animal Salmonella"/>
  </hyperlinks>
  <pageMargins left="0.7" right="0.7" top="0.75" bottom="0.75" header="0.3" footer="0.3"/>
  <pageSetup paperSize="9" orientation="portrait" horizontalDpi="300" verticalDpi="300"/>
  <drawing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58792D"/>
  </sheetPr>
  <dimension ref="A1:M98"/>
  <sheetViews>
    <sheetView showGridLines="0" zoomScale="80" zoomScaleNormal="80" workbookViewId="0">
      <selection activeCell="D8" sqref="D8"/>
    </sheetView>
  </sheetViews>
  <sheetFormatPr defaultColWidth="9.1796875" defaultRowHeight="14" x14ac:dyDescent="0.3"/>
  <cols>
    <col min="1" max="1" width="1.453125" style="8" customWidth="1"/>
    <col min="2" max="2" width="37.26953125" style="95" customWidth="1"/>
    <col min="3" max="3" width="30.26953125" style="95" customWidth="1"/>
    <col min="4" max="7" width="21.54296875" style="95" customWidth="1"/>
    <col min="8" max="16384" width="9.1796875" style="95"/>
  </cols>
  <sheetData>
    <row r="1" spans="1:13" s="92" customFormat="1" ht="5.15" customHeight="1" x14ac:dyDescent="0.35">
      <c r="A1" s="30"/>
      <c r="B1" s="604"/>
      <c r="C1" s="604"/>
      <c r="D1" s="296"/>
      <c r="E1" s="296"/>
      <c r="F1" s="296"/>
      <c r="G1" s="296"/>
      <c r="H1" s="296"/>
      <c r="I1" s="296"/>
      <c r="J1" s="296"/>
      <c r="K1" s="296"/>
      <c r="L1" s="296"/>
      <c r="M1" s="296"/>
    </row>
    <row r="2" spans="1:13" s="92" customFormat="1" ht="15.5" x14ac:dyDescent="0.35">
      <c r="A2" s="30"/>
      <c r="B2" s="604"/>
      <c r="C2" s="604"/>
      <c r="D2" s="296"/>
      <c r="E2" s="296"/>
      <c r="F2" s="296"/>
      <c r="G2" s="296"/>
      <c r="H2" s="296"/>
      <c r="I2" s="296"/>
      <c r="J2" s="296"/>
      <c r="K2" s="296"/>
      <c r="L2" s="296"/>
      <c r="M2" s="296"/>
    </row>
    <row r="3" spans="1:13" s="92" customFormat="1" ht="15.5" x14ac:dyDescent="0.35">
      <c r="A3" s="30"/>
      <c r="B3" s="604"/>
      <c r="C3" s="604"/>
      <c r="D3" s="296"/>
      <c r="E3" s="296"/>
      <c r="F3" s="296"/>
      <c r="G3" s="296"/>
      <c r="H3" s="296"/>
      <c r="I3" s="296"/>
      <c r="J3" s="296"/>
      <c r="K3" s="296"/>
      <c r="L3" s="296"/>
      <c r="M3" s="296"/>
    </row>
    <row r="4" spans="1:13" s="92" customFormat="1" ht="15.75" customHeight="1" x14ac:dyDescent="0.35">
      <c r="A4" s="30"/>
      <c r="B4" s="604"/>
      <c r="C4" s="604"/>
      <c r="D4" s="296"/>
      <c r="E4" s="296"/>
      <c r="F4" s="296"/>
      <c r="G4" s="296"/>
      <c r="H4" s="296"/>
      <c r="I4" s="296"/>
      <c r="J4" s="296"/>
      <c r="K4" s="296"/>
      <c r="L4" s="296"/>
      <c r="M4" s="296"/>
    </row>
    <row r="5" spans="1:13" s="92" customFormat="1" ht="15.75" customHeight="1" x14ac:dyDescent="0.35">
      <c r="A5" s="30"/>
      <c r="B5" s="604"/>
      <c r="C5" s="604"/>
      <c r="D5" s="296"/>
      <c r="E5" s="296"/>
      <c r="F5" s="296"/>
      <c r="G5" s="296"/>
      <c r="H5" s="296"/>
      <c r="I5" s="296"/>
      <c r="J5" s="296"/>
      <c r="K5" s="296"/>
      <c r="L5" s="296"/>
      <c r="M5" s="296"/>
    </row>
    <row r="6" spans="1:13" s="92" customFormat="1" ht="18" x14ac:dyDescent="0.4">
      <c r="A6" s="30"/>
      <c r="B6" s="93"/>
      <c r="C6" s="94"/>
      <c r="D6" s="93"/>
      <c r="E6" s="93"/>
      <c r="F6" s="93"/>
      <c r="G6" s="93"/>
      <c r="H6" s="93"/>
      <c r="I6" s="296"/>
      <c r="J6" s="296"/>
      <c r="K6" s="296"/>
      <c r="L6" s="296"/>
      <c r="M6" s="296"/>
    </row>
    <row r="7" spans="1:13" s="92" customFormat="1" ht="18" x14ac:dyDescent="0.4">
      <c r="A7" s="30"/>
      <c r="B7" s="93"/>
      <c r="C7" s="94"/>
      <c r="D7" s="93"/>
      <c r="E7" s="93"/>
      <c r="F7" s="93"/>
      <c r="G7" s="93"/>
      <c r="H7" s="93"/>
      <c r="I7" s="296"/>
      <c r="J7" s="296"/>
      <c r="K7" s="296"/>
      <c r="L7" s="296"/>
      <c r="M7" s="296"/>
    </row>
    <row r="8" spans="1:13" s="92" customFormat="1" ht="18" x14ac:dyDescent="0.4">
      <c r="A8" s="30"/>
      <c r="B8" s="605" t="s">
        <v>131</v>
      </c>
      <c r="C8" s="605"/>
      <c r="D8" s="605" t="s">
        <v>891</v>
      </c>
      <c r="E8" s="93"/>
      <c r="F8" s="93"/>
      <c r="G8" s="93"/>
      <c r="H8" s="93"/>
      <c r="I8" s="296"/>
      <c r="J8" s="296"/>
      <c r="K8" s="296"/>
      <c r="L8" s="296"/>
      <c r="M8" s="572"/>
    </row>
    <row r="9" spans="1:13" s="15" customFormat="1" ht="18" x14ac:dyDescent="0.4">
      <c r="A9" s="30"/>
      <c r="B9" s="19"/>
      <c r="C9" s="20"/>
      <c r="D9" s="19"/>
      <c r="E9" s="19"/>
      <c r="F9" s="19"/>
      <c r="G9" s="19"/>
      <c r="H9" s="19"/>
      <c r="I9" s="30"/>
      <c r="J9" s="30"/>
      <c r="K9" s="30"/>
      <c r="L9" s="30"/>
      <c r="M9" s="30"/>
    </row>
    <row r="10" spans="1:13" s="15" customFormat="1" ht="18" x14ac:dyDescent="0.4">
      <c r="A10" s="30"/>
      <c r="B10" s="20" t="s">
        <v>892</v>
      </c>
      <c r="C10" s="20"/>
      <c r="D10" s="19"/>
      <c r="E10" s="19"/>
      <c r="F10" s="19"/>
      <c r="G10" s="19"/>
      <c r="H10" s="19"/>
      <c r="I10" s="30"/>
      <c r="J10" s="30"/>
      <c r="K10" s="30"/>
      <c r="L10" s="30"/>
      <c r="M10" s="30"/>
    </row>
    <row r="11" spans="1:13" s="15" customFormat="1" ht="15.5" x14ac:dyDescent="0.35">
      <c r="A11" s="30"/>
      <c r="B11" s="24"/>
      <c r="C11" s="194"/>
      <c r="D11" s="194"/>
      <c r="E11" s="194"/>
      <c r="F11" s="194"/>
      <c r="G11" s="194"/>
      <c r="H11" s="174"/>
      <c r="I11" s="22"/>
      <c r="J11" s="22"/>
      <c r="K11" s="30"/>
      <c r="L11" s="30"/>
      <c r="M11" s="30"/>
    </row>
    <row r="12" spans="1:13" ht="15.5" x14ac:dyDescent="0.35">
      <c r="A12" s="141"/>
      <c r="B12" s="64" t="s">
        <v>893</v>
      </c>
      <c r="C12" s="64"/>
      <c r="D12" s="606"/>
      <c r="E12" s="606"/>
      <c r="F12" s="64" t="s">
        <v>894</v>
      </c>
      <c r="G12" s="606"/>
      <c r="H12" s="103"/>
      <c r="I12" s="103"/>
      <c r="J12" s="103"/>
      <c r="K12" s="98"/>
      <c r="L12" s="98"/>
      <c r="M12" s="98"/>
    </row>
    <row r="13" spans="1:13" s="98" customFormat="1" ht="48.65" customHeight="1" x14ac:dyDescent="0.35">
      <c r="A13" s="141"/>
      <c r="B13" s="924" t="s">
        <v>895</v>
      </c>
      <c r="C13" s="119"/>
      <c r="D13" s="101"/>
      <c r="E13" s="101"/>
      <c r="F13" s="925" t="s">
        <v>896</v>
      </c>
      <c r="G13" s="101"/>
      <c r="H13" s="103"/>
      <c r="I13" s="103"/>
      <c r="J13" s="103"/>
    </row>
    <row r="14" spans="1:13" ht="18" x14ac:dyDescent="0.4">
      <c r="A14" s="141"/>
      <c r="B14" s="99"/>
      <c r="C14" s="606"/>
      <c r="D14" s="606"/>
      <c r="E14" s="606"/>
      <c r="F14" s="99"/>
      <c r="G14" s="606"/>
      <c r="H14" s="103"/>
      <c r="I14" s="103"/>
      <c r="J14" s="103"/>
      <c r="K14" s="98"/>
      <c r="L14" s="98"/>
      <c r="M14" s="98"/>
    </row>
    <row r="15" spans="1:13" ht="16" thickBot="1" x14ac:dyDescent="0.4">
      <c r="A15" s="141"/>
      <c r="B15" s="607" t="s">
        <v>275</v>
      </c>
      <c r="C15" s="608" t="s">
        <v>710</v>
      </c>
      <c r="D15" s="609"/>
      <c r="E15" s="609"/>
      <c r="F15" s="607" t="s">
        <v>275</v>
      </c>
      <c r="G15" s="608" t="s">
        <v>710</v>
      </c>
      <c r="H15" s="103"/>
      <c r="I15" s="103"/>
      <c r="J15" s="103"/>
      <c r="K15" s="98"/>
      <c r="L15" s="98"/>
      <c r="M15" s="98"/>
    </row>
    <row r="16" spans="1:13" ht="15" customHeight="1" x14ac:dyDescent="0.35">
      <c r="A16" s="141"/>
      <c r="B16" s="610">
        <v>2016</v>
      </c>
      <c r="C16" s="611">
        <v>836</v>
      </c>
      <c r="D16" s="609"/>
      <c r="E16" s="609"/>
      <c r="F16" s="610">
        <v>2016</v>
      </c>
      <c r="G16" s="612">
        <v>241</v>
      </c>
      <c r="H16" s="103"/>
      <c r="I16" s="103"/>
      <c r="J16" s="103"/>
      <c r="K16" s="98"/>
      <c r="L16" s="98"/>
      <c r="M16" s="98"/>
    </row>
    <row r="17" spans="1:13" ht="15.5" x14ac:dyDescent="0.35">
      <c r="A17" s="141"/>
      <c r="B17" s="610">
        <v>2017</v>
      </c>
      <c r="C17" s="611">
        <v>840</v>
      </c>
      <c r="D17" s="613"/>
      <c r="E17" s="609"/>
      <c r="F17" s="610">
        <v>2017</v>
      </c>
      <c r="G17" s="612">
        <v>233</v>
      </c>
      <c r="H17" s="103"/>
      <c r="I17" s="103"/>
      <c r="J17" s="103"/>
      <c r="K17" s="98"/>
      <c r="L17" s="98"/>
      <c r="M17" s="98"/>
    </row>
    <row r="18" spans="1:13" ht="15.5" x14ac:dyDescent="0.35">
      <c r="A18" s="141"/>
      <c r="B18" s="610">
        <v>2018</v>
      </c>
      <c r="C18" s="611">
        <v>751</v>
      </c>
      <c r="D18" s="609"/>
      <c r="E18" s="609"/>
      <c r="F18" s="610">
        <v>2018</v>
      </c>
      <c r="G18" s="612">
        <v>330</v>
      </c>
      <c r="H18" s="103"/>
      <c r="I18" s="103"/>
      <c r="J18" s="103"/>
      <c r="K18" s="98"/>
      <c r="L18" s="98"/>
      <c r="M18" s="98"/>
    </row>
    <row r="19" spans="1:13" ht="15.5" x14ac:dyDescent="0.35">
      <c r="A19" s="141"/>
      <c r="B19" s="614">
        <v>2019</v>
      </c>
      <c r="C19" s="611">
        <v>757</v>
      </c>
      <c r="D19" s="609"/>
      <c r="E19" s="609"/>
      <c r="F19" s="614">
        <v>2019</v>
      </c>
      <c r="G19" s="612">
        <v>275</v>
      </c>
      <c r="H19" s="103"/>
      <c r="I19" s="103"/>
      <c r="J19" s="103"/>
      <c r="K19" s="98"/>
      <c r="L19" s="98"/>
      <c r="M19" s="98"/>
    </row>
    <row r="20" spans="1:13" ht="15" customHeight="1" x14ac:dyDescent="0.35">
      <c r="A20" s="141"/>
      <c r="B20" s="610">
        <v>2020</v>
      </c>
      <c r="C20" s="611">
        <v>342</v>
      </c>
      <c r="D20" s="609"/>
      <c r="E20" s="609"/>
      <c r="F20" s="610">
        <v>2020</v>
      </c>
      <c r="G20" s="611">
        <v>287</v>
      </c>
      <c r="H20" s="103"/>
      <c r="I20" s="103"/>
      <c r="J20" s="103"/>
      <c r="K20" s="98"/>
      <c r="L20" s="98"/>
      <c r="M20" s="98"/>
    </row>
    <row r="21" spans="1:13" ht="15" customHeight="1" x14ac:dyDescent="0.35">
      <c r="A21" s="141"/>
      <c r="B21" s="614"/>
      <c r="C21" s="615"/>
      <c r="D21" s="606"/>
      <c r="E21" s="606"/>
      <c r="F21" s="606"/>
      <c r="G21" s="606"/>
      <c r="H21" s="103"/>
      <c r="I21" s="103"/>
      <c r="J21" s="103"/>
      <c r="K21" s="98"/>
      <c r="L21" s="98"/>
      <c r="M21" s="98"/>
    </row>
    <row r="22" spans="1:13" ht="15.5" x14ac:dyDescent="0.35">
      <c r="A22" s="141"/>
      <c r="B22" s="64" t="s">
        <v>897</v>
      </c>
      <c r="C22" s="64"/>
      <c r="D22" s="606"/>
      <c r="E22" s="606"/>
      <c r="F22" s="606"/>
      <c r="G22" s="606"/>
      <c r="H22" s="103"/>
      <c r="I22" s="103"/>
      <c r="J22" s="103"/>
      <c r="K22" s="98"/>
      <c r="L22" s="98"/>
      <c r="M22" s="98"/>
    </row>
    <row r="23" spans="1:13" ht="15.5" x14ac:dyDescent="0.35">
      <c r="A23" s="141"/>
      <c r="B23" s="926" t="s">
        <v>898</v>
      </c>
      <c r="C23" s="97"/>
      <c r="D23" s="97"/>
      <c r="E23" s="97"/>
      <c r="F23" s="97"/>
      <c r="G23" s="97"/>
      <c r="H23" s="103"/>
      <c r="I23" s="103"/>
      <c r="J23" s="103"/>
      <c r="K23" s="98"/>
      <c r="L23" s="98"/>
      <c r="M23" s="98"/>
    </row>
    <row r="24" spans="1:13" ht="14.15" customHeight="1" x14ac:dyDescent="0.35">
      <c r="A24" s="141"/>
      <c r="B24" s="606"/>
      <c r="C24" s="606"/>
      <c r="D24" s="606"/>
      <c r="E24" s="606"/>
      <c r="F24" s="606"/>
      <c r="G24" s="606"/>
      <c r="H24" s="103"/>
      <c r="I24" s="103"/>
      <c r="J24" s="103"/>
      <c r="K24" s="98"/>
      <c r="L24" s="98"/>
      <c r="M24" s="98"/>
    </row>
    <row r="25" spans="1:13" s="98" customFormat="1" ht="15.5" x14ac:dyDescent="0.35">
      <c r="A25" s="141"/>
      <c r="B25" s="616"/>
      <c r="C25" s="617">
        <v>2016</v>
      </c>
      <c r="D25" s="617">
        <v>2017</v>
      </c>
      <c r="E25" s="617">
        <v>2018</v>
      </c>
      <c r="F25" s="617">
        <v>2019</v>
      </c>
      <c r="G25" s="617">
        <v>2020</v>
      </c>
      <c r="H25" s="103"/>
      <c r="I25" s="103"/>
      <c r="J25" s="103"/>
    </row>
    <row r="26" spans="1:13" ht="16" thickBot="1" x14ac:dyDescent="0.4">
      <c r="A26" s="141"/>
      <c r="B26" s="618" t="s">
        <v>384</v>
      </c>
      <c r="C26" s="619" t="s">
        <v>899</v>
      </c>
      <c r="D26" s="619" t="s">
        <v>899</v>
      </c>
      <c r="E26" s="619" t="s">
        <v>899</v>
      </c>
      <c r="F26" s="619" t="s">
        <v>899</v>
      </c>
      <c r="G26" s="619" t="s">
        <v>899</v>
      </c>
      <c r="H26" s="103"/>
      <c r="I26" s="103"/>
      <c r="J26" s="103"/>
      <c r="K26" s="98"/>
      <c r="L26" s="98"/>
      <c r="M26" s="98"/>
    </row>
    <row r="27" spans="1:13" ht="14.25" customHeight="1" x14ac:dyDescent="0.35">
      <c r="A27" s="141"/>
      <c r="B27" s="620" t="s">
        <v>351</v>
      </c>
      <c r="C27" s="621">
        <v>15.8</v>
      </c>
      <c r="D27" s="621">
        <v>21.3</v>
      </c>
      <c r="E27" s="621">
        <v>22.1</v>
      </c>
      <c r="F27" s="621">
        <v>18.8</v>
      </c>
      <c r="G27" s="622">
        <v>18.100000000000001</v>
      </c>
      <c r="H27" s="103"/>
      <c r="I27" s="103"/>
      <c r="J27" s="103"/>
      <c r="K27" s="98"/>
      <c r="L27" s="98"/>
      <c r="M27" s="98"/>
    </row>
    <row r="28" spans="1:13" ht="14.25" customHeight="1" x14ac:dyDescent="0.35">
      <c r="A28" s="141"/>
      <c r="B28" s="623" t="s">
        <v>900</v>
      </c>
      <c r="C28" s="975">
        <v>16.100000000000001</v>
      </c>
      <c r="D28" s="975">
        <v>21.4</v>
      </c>
      <c r="E28" s="975">
        <v>21.8</v>
      </c>
      <c r="F28" s="975">
        <v>22</v>
      </c>
      <c r="G28" s="622">
        <v>24.4</v>
      </c>
      <c r="H28" s="103"/>
      <c r="I28" s="103"/>
      <c r="J28" s="103"/>
      <c r="K28" s="98"/>
      <c r="L28" s="98"/>
      <c r="M28" s="98"/>
    </row>
    <row r="29" spans="1:13" ht="15.5" x14ac:dyDescent="0.35">
      <c r="A29" s="141"/>
      <c r="B29" s="623" t="s">
        <v>901</v>
      </c>
      <c r="C29" s="975">
        <v>15.2</v>
      </c>
      <c r="D29" s="975">
        <v>19.8</v>
      </c>
      <c r="E29" s="975">
        <v>21.3</v>
      </c>
      <c r="F29" s="975">
        <v>21.9</v>
      </c>
      <c r="G29" s="622">
        <v>23.45</v>
      </c>
      <c r="H29" s="103"/>
      <c r="I29" s="103"/>
      <c r="J29" s="103"/>
      <c r="K29" s="98"/>
      <c r="L29" s="98"/>
      <c r="M29" s="98"/>
    </row>
    <row r="30" spans="1:13" ht="15.5" x14ac:dyDescent="0.35">
      <c r="A30" s="141"/>
      <c r="B30" s="623" t="s">
        <v>902</v>
      </c>
      <c r="C30" s="975">
        <v>11.5</v>
      </c>
      <c r="D30" s="975">
        <v>16.5</v>
      </c>
      <c r="E30" s="975">
        <v>17.3</v>
      </c>
      <c r="F30" s="975">
        <v>14.4</v>
      </c>
      <c r="G30" s="622">
        <v>17.5</v>
      </c>
      <c r="H30" s="103"/>
      <c r="I30" s="103"/>
      <c r="J30" s="103"/>
      <c r="K30" s="98"/>
      <c r="L30" s="98"/>
      <c r="M30" s="98"/>
    </row>
    <row r="31" spans="1:13" ht="15.5" x14ac:dyDescent="0.35">
      <c r="A31" s="141"/>
      <c r="B31" s="623" t="s">
        <v>903</v>
      </c>
      <c r="C31" s="975">
        <v>20.399999999999999</v>
      </c>
      <c r="D31" s="975">
        <v>25.4</v>
      </c>
      <c r="E31" s="975">
        <v>23</v>
      </c>
      <c r="F31" s="975">
        <v>15.5</v>
      </c>
      <c r="G31" s="622">
        <v>18.399999999999999</v>
      </c>
      <c r="H31" s="103"/>
      <c r="I31" s="103"/>
      <c r="J31" s="103"/>
      <c r="K31" s="98"/>
      <c r="L31" s="98"/>
      <c r="M31" s="98"/>
    </row>
    <row r="32" spans="1:13" ht="15.5" x14ac:dyDescent="0.35">
      <c r="A32" s="141"/>
      <c r="B32" s="623" t="s">
        <v>363</v>
      </c>
      <c r="C32" s="975">
        <v>19.100000000000001</v>
      </c>
      <c r="D32" s="975">
        <v>23</v>
      </c>
      <c r="E32" s="975">
        <v>24.4</v>
      </c>
      <c r="F32" s="975">
        <v>18</v>
      </c>
      <c r="G32" s="622">
        <v>21</v>
      </c>
      <c r="H32" s="103"/>
      <c r="I32" s="103"/>
      <c r="J32" s="103"/>
      <c r="K32" s="98"/>
      <c r="L32" s="98"/>
      <c r="M32" s="98"/>
    </row>
    <row r="33" spans="1:13" ht="15.5" x14ac:dyDescent="0.35">
      <c r="A33" s="141"/>
      <c r="B33" s="98"/>
      <c r="C33" s="98"/>
      <c r="D33" s="98"/>
      <c r="E33" s="98"/>
      <c r="F33" s="98"/>
      <c r="G33" s="98"/>
      <c r="H33" s="103"/>
      <c r="I33" s="103"/>
      <c r="J33" s="103"/>
      <c r="K33" s="98"/>
      <c r="L33" s="98"/>
      <c r="M33" s="96"/>
    </row>
    <row r="34" spans="1:13" ht="15.5" x14ac:dyDescent="0.35">
      <c r="A34" s="141"/>
      <c r="B34" s="64" t="s">
        <v>904</v>
      </c>
      <c r="C34" s="98"/>
      <c r="D34" s="98"/>
      <c r="E34" s="98"/>
      <c r="F34" s="98"/>
      <c r="G34" s="98"/>
      <c r="H34" s="103"/>
      <c r="I34" s="103"/>
      <c r="J34" s="103"/>
      <c r="K34" s="98"/>
      <c r="L34" s="98"/>
      <c r="M34" s="98"/>
    </row>
    <row r="35" spans="1:13" ht="15.5" x14ac:dyDescent="0.35">
      <c r="A35" s="141"/>
      <c r="B35" s="926" t="s">
        <v>905</v>
      </c>
      <c r="C35" s="98"/>
      <c r="D35" s="98"/>
      <c r="E35" s="98"/>
      <c r="F35" s="98"/>
      <c r="G35" s="98"/>
      <c r="H35" s="103"/>
      <c r="I35" s="103"/>
      <c r="J35" s="103"/>
      <c r="K35" s="98"/>
      <c r="L35" s="98"/>
      <c r="M35" s="98"/>
    </row>
    <row r="36" spans="1:13" ht="14.15" customHeight="1" x14ac:dyDescent="0.35">
      <c r="A36" s="141"/>
      <c r="B36" s="98"/>
      <c r="C36" s="98"/>
      <c r="D36" s="98"/>
      <c r="E36" s="98"/>
      <c r="F36" s="98"/>
      <c r="G36" s="98"/>
      <c r="H36" s="103"/>
      <c r="I36" s="103"/>
      <c r="J36" s="103"/>
      <c r="K36" s="98"/>
      <c r="L36" s="98"/>
      <c r="M36" s="98"/>
    </row>
    <row r="37" spans="1:13" ht="15.5" x14ac:dyDescent="0.35">
      <c r="A37" s="141"/>
      <c r="B37" s="857" t="s">
        <v>906</v>
      </c>
      <c r="C37" s="858" t="s">
        <v>907</v>
      </c>
      <c r="D37" s="624" t="s">
        <v>908</v>
      </c>
      <c r="E37" s="625" t="s">
        <v>909</v>
      </c>
      <c r="F37" s="626" t="s">
        <v>910</v>
      </c>
      <c r="G37" s="627" t="s">
        <v>911</v>
      </c>
      <c r="H37" s="628"/>
      <c r="I37" s="103"/>
      <c r="J37" s="103"/>
      <c r="K37" s="98"/>
      <c r="L37" s="98"/>
      <c r="M37" s="98"/>
    </row>
    <row r="38" spans="1:13" ht="16" thickBot="1" x14ac:dyDescent="0.4">
      <c r="A38" s="141"/>
      <c r="B38" s="629"/>
      <c r="C38" s="859"/>
      <c r="D38" s="629" t="s">
        <v>912</v>
      </c>
      <c r="E38" s="630" t="s">
        <v>899</v>
      </c>
      <c r="F38" s="629" t="s">
        <v>912</v>
      </c>
      <c r="G38" s="631" t="s">
        <v>899</v>
      </c>
      <c r="H38" s="628"/>
      <c r="I38" s="103"/>
      <c r="J38" s="103"/>
      <c r="K38" s="98"/>
      <c r="L38" s="98"/>
      <c r="M38" s="98"/>
    </row>
    <row r="39" spans="1:13" ht="15.5" x14ac:dyDescent="0.35">
      <c r="A39" s="141"/>
      <c r="B39" s="828" t="s">
        <v>913</v>
      </c>
      <c r="C39" s="635"/>
      <c r="D39" s="632">
        <v>2</v>
      </c>
      <c r="E39" s="633">
        <v>6.0000000000000001E-3</v>
      </c>
      <c r="F39" s="627" t="s">
        <v>352</v>
      </c>
      <c r="G39" s="829"/>
      <c r="H39" s="634"/>
      <c r="I39" s="103"/>
      <c r="J39" s="103"/>
      <c r="K39" s="98"/>
      <c r="L39" s="98"/>
      <c r="M39" s="98"/>
    </row>
    <row r="40" spans="1:13" ht="15.5" x14ac:dyDescent="0.35">
      <c r="A40" s="141"/>
      <c r="B40" s="830"/>
      <c r="C40" s="636" t="s">
        <v>914</v>
      </c>
      <c r="D40" s="947">
        <v>1</v>
      </c>
      <c r="E40" s="948">
        <v>3.0000000000000001E-3</v>
      </c>
      <c r="F40" s="829" t="s">
        <v>352</v>
      </c>
      <c r="G40" s="829"/>
      <c r="H40" s="634"/>
      <c r="I40" s="103"/>
      <c r="J40" s="103"/>
      <c r="K40" s="98"/>
      <c r="L40" s="98"/>
      <c r="M40" s="98"/>
    </row>
    <row r="41" spans="1:13" ht="15.5" x14ac:dyDescent="0.35">
      <c r="A41" s="141"/>
      <c r="B41" s="831"/>
      <c r="C41" s="832" t="s">
        <v>915</v>
      </c>
      <c r="D41" s="949">
        <v>1</v>
      </c>
      <c r="E41" s="950">
        <v>3.0000000000000001E-3</v>
      </c>
      <c r="F41" s="833" t="s">
        <v>352</v>
      </c>
      <c r="G41" s="833"/>
      <c r="H41" s="634"/>
      <c r="I41" s="103"/>
      <c r="J41" s="103"/>
      <c r="K41" s="98"/>
      <c r="L41" s="98"/>
      <c r="M41" s="98"/>
    </row>
    <row r="42" spans="1:13" ht="15.5" x14ac:dyDescent="0.35">
      <c r="A42" s="141"/>
      <c r="B42" s="834" t="s">
        <v>351</v>
      </c>
      <c r="C42" s="835"/>
      <c r="D42" s="836">
        <v>62</v>
      </c>
      <c r="E42" s="837">
        <v>0.18099999999999999</v>
      </c>
      <c r="F42" s="838">
        <v>52</v>
      </c>
      <c r="G42" s="839">
        <v>0.18118466898954705</v>
      </c>
      <c r="H42" s="634"/>
      <c r="I42" s="103"/>
      <c r="J42" s="103"/>
      <c r="K42" s="98"/>
      <c r="L42" s="98"/>
      <c r="M42" s="98"/>
    </row>
    <row r="43" spans="1:13" ht="15.5" x14ac:dyDescent="0.35">
      <c r="A43" s="141"/>
      <c r="B43" s="830"/>
      <c r="C43" s="636" t="s">
        <v>916</v>
      </c>
      <c r="D43" s="947">
        <v>15</v>
      </c>
      <c r="E43" s="948">
        <v>4.3999999999999997E-2</v>
      </c>
      <c r="F43" s="829">
        <v>21</v>
      </c>
      <c r="G43" s="840">
        <v>7.3170731707317069E-2</v>
      </c>
      <c r="H43" s="634"/>
      <c r="I43" s="103"/>
      <c r="J43" s="103"/>
      <c r="K43" s="98"/>
      <c r="L43" s="98"/>
      <c r="M43" s="98"/>
    </row>
    <row r="44" spans="1:13" ht="15.5" x14ac:dyDescent="0.35">
      <c r="A44" s="141"/>
      <c r="B44" s="830"/>
      <c r="C44" s="636" t="s">
        <v>917</v>
      </c>
      <c r="D44" s="947">
        <v>42</v>
      </c>
      <c r="E44" s="948">
        <v>0.123</v>
      </c>
      <c r="F44" s="829">
        <v>31</v>
      </c>
      <c r="G44" s="840">
        <v>0.10801393728222997</v>
      </c>
      <c r="H44" s="634"/>
      <c r="I44" s="103"/>
      <c r="J44" s="103"/>
      <c r="K44" s="98"/>
      <c r="L44" s="98"/>
      <c r="M44" s="98"/>
    </row>
    <row r="45" spans="1:13" ht="15.5" x14ac:dyDescent="0.35">
      <c r="A45" s="141"/>
      <c r="B45" s="828"/>
      <c r="C45" s="636" t="s">
        <v>918</v>
      </c>
      <c r="D45" s="947">
        <v>1</v>
      </c>
      <c r="E45" s="948">
        <v>3.0000000000000001E-3</v>
      </c>
      <c r="F45" s="829" t="s">
        <v>352</v>
      </c>
      <c r="G45" s="829"/>
      <c r="H45" s="634"/>
      <c r="I45" s="103"/>
      <c r="J45" s="103"/>
      <c r="K45" s="98"/>
      <c r="L45" s="98"/>
      <c r="M45" s="98"/>
    </row>
    <row r="46" spans="1:13" ht="15.5" x14ac:dyDescent="0.35">
      <c r="A46" s="141"/>
      <c r="B46" s="830"/>
      <c r="C46" s="636" t="s">
        <v>919</v>
      </c>
      <c r="D46" s="947">
        <v>3</v>
      </c>
      <c r="E46" s="948">
        <v>8.9999999999999993E-3</v>
      </c>
      <c r="F46" s="829" t="s">
        <v>352</v>
      </c>
      <c r="G46" s="829"/>
      <c r="H46" s="634"/>
      <c r="I46" s="103"/>
      <c r="J46" s="103"/>
      <c r="K46" s="98"/>
      <c r="L46" s="98"/>
      <c r="M46" s="98"/>
    </row>
    <row r="47" spans="1:13" ht="15.5" x14ac:dyDescent="0.35">
      <c r="A47" s="141"/>
      <c r="B47" s="831"/>
      <c r="C47" s="832" t="s">
        <v>920</v>
      </c>
      <c r="D47" s="949">
        <v>2</v>
      </c>
      <c r="E47" s="950">
        <v>5.0000000000000001E-3</v>
      </c>
      <c r="F47" s="833" t="s">
        <v>352</v>
      </c>
      <c r="G47" s="833"/>
      <c r="H47" s="634"/>
      <c r="I47" s="103"/>
      <c r="J47" s="103"/>
      <c r="K47" s="98"/>
      <c r="L47" s="98"/>
      <c r="M47" s="98"/>
    </row>
    <row r="48" spans="1:13" ht="15.5" x14ac:dyDescent="0.35">
      <c r="A48" s="141"/>
      <c r="B48" s="834" t="s">
        <v>921</v>
      </c>
      <c r="C48" s="835"/>
      <c r="D48" s="836">
        <v>27</v>
      </c>
      <c r="E48" s="837">
        <v>7.9000000000000001E-2</v>
      </c>
      <c r="F48" s="838">
        <v>27</v>
      </c>
      <c r="G48" s="839">
        <v>9.4076655052264813E-2</v>
      </c>
      <c r="H48" s="634"/>
      <c r="I48" s="103"/>
      <c r="J48" s="103"/>
      <c r="K48" s="98"/>
      <c r="L48" s="98"/>
      <c r="M48" s="98"/>
    </row>
    <row r="49" spans="1:13" ht="15.5" x14ac:dyDescent="0.35">
      <c r="A49" s="141"/>
      <c r="B49" s="830"/>
      <c r="C49" s="636" t="s">
        <v>922</v>
      </c>
      <c r="D49" s="947">
        <v>5</v>
      </c>
      <c r="E49" s="948">
        <v>1.4999999999999999E-2</v>
      </c>
      <c r="F49" s="829">
        <v>4</v>
      </c>
      <c r="G49" s="840">
        <v>1.3937282229965157E-2</v>
      </c>
      <c r="H49" s="634"/>
      <c r="I49" s="103"/>
      <c r="J49" s="103"/>
      <c r="K49" s="98"/>
      <c r="L49" s="98"/>
      <c r="M49" s="98"/>
    </row>
    <row r="50" spans="1:13" ht="15.5" x14ac:dyDescent="0.35">
      <c r="A50" s="141"/>
      <c r="B50" s="830"/>
      <c r="C50" s="636" t="s">
        <v>923</v>
      </c>
      <c r="D50" s="947">
        <v>23</v>
      </c>
      <c r="E50" s="948">
        <v>6.7000000000000004E-2</v>
      </c>
      <c r="F50" s="829">
        <v>25</v>
      </c>
      <c r="G50" s="840">
        <v>8.7108013937282236E-2</v>
      </c>
      <c r="H50" s="634"/>
      <c r="I50" s="103"/>
      <c r="J50" s="103"/>
      <c r="K50" s="98"/>
      <c r="L50" s="98"/>
      <c r="M50" s="98"/>
    </row>
    <row r="51" spans="1:13" ht="15.5" x14ac:dyDescent="0.35">
      <c r="A51" s="141"/>
      <c r="B51" s="831"/>
      <c r="C51" s="832" t="s">
        <v>924</v>
      </c>
      <c r="D51" s="949">
        <v>2</v>
      </c>
      <c r="E51" s="950">
        <v>5.0000000000000001E-3</v>
      </c>
      <c r="F51" s="833" t="s">
        <v>352</v>
      </c>
      <c r="G51" s="833"/>
      <c r="H51" s="634"/>
      <c r="I51" s="103"/>
      <c r="J51" s="103"/>
      <c r="K51" s="98"/>
      <c r="L51" s="98"/>
      <c r="M51" s="98"/>
    </row>
    <row r="52" spans="1:13" ht="15.5" x14ac:dyDescent="0.35">
      <c r="A52" s="141"/>
      <c r="B52" s="834" t="s">
        <v>723</v>
      </c>
      <c r="C52" s="835"/>
      <c r="D52" s="836">
        <v>5</v>
      </c>
      <c r="E52" s="837">
        <v>1.4999999999999999E-2</v>
      </c>
      <c r="F52" s="838">
        <v>2</v>
      </c>
      <c r="G52" s="839">
        <v>6.9686411149825784E-3</v>
      </c>
      <c r="H52" s="634"/>
      <c r="I52" s="103"/>
      <c r="J52" s="103"/>
      <c r="K52" s="98"/>
      <c r="L52" s="98"/>
      <c r="M52" s="98"/>
    </row>
    <row r="53" spans="1:13" ht="15.5" x14ac:dyDescent="0.35">
      <c r="A53" s="141"/>
      <c r="B53" s="830"/>
      <c r="C53" s="636" t="s">
        <v>925</v>
      </c>
      <c r="D53" s="947">
        <v>4</v>
      </c>
      <c r="E53" s="948">
        <v>1.2E-2</v>
      </c>
      <c r="F53" s="829" t="s">
        <v>352</v>
      </c>
      <c r="G53" s="829"/>
      <c r="H53" s="634"/>
      <c r="I53" s="103"/>
      <c r="J53" s="103"/>
      <c r="K53" s="98"/>
      <c r="L53" s="98"/>
      <c r="M53" s="98"/>
    </row>
    <row r="54" spans="1:13" ht="15.5" x14ac:dyDescent="0.35">
      <c r="A54" s="141"/>
      <c r="B54" s="830"/>
      <c r="C54" s="636" t="s">
        <v>926</v>
      </c>
      <c r="D54" s="947">
        <v>1</v>
      </c>
      <c r="E54" s="948">
        <v>3.0000000000000001E-3</v>
      </c>
      <c r="F54" s="829" t="s">
        <v>352</v>
      </c>
      <c r="G54" s="829"/>
      <c r="H54" s="634"/>
      <c r="I54" s="103"/>
      <c r="J54" s="103"/>
      <c r="K54" s="98"/>
      <c r="L54" s="98"/>
      <c r="M54" s="98"/>
    </row>
    <row r="55" spans="1:13" ht="15.5" x14ac:dyDescent="0.35">
      <c r="A55" s="141"/>
      <c r="B55" s="831"/>
      <c r="C55" s="832" t="s">
        <v>927</v>
      </c>
      <c r="D55" s="949" t="s">
        <v>352</v>
      </c>
      <c r="E55" s="951"/>
      <c r="F55" s="833">
        <v>2</v>
      </c>
      <c r="G55" s="841">
        <v>6.9686411149825784E-3</v>
      </c>
      <c r="H55" s="634"/>
      <c r="I55" s="103"/>
      <c r="J55" s="103"/>
      <c r="K55" s="98"/>
      <c r="L55" s="98"/>
      <c r="M55" s="98"/>
    </row>
    <row r="56" spans="1:13" ht="15.5" x14ac:dyDescent="0.35">
      <c r="A56" s="141"/>
      <c r="B56" s="834" t="s">
        <v>928</v>
      </c>
      <c r="C56" s="842"/>
      <c r="D56" s="836">
        <v>7</v>
      </c>
      <c r="E56" s="837">
        <v>0.02</v>
      </c>
      <c r="F56" s="838">
        <v>1</v>
      </c>
      <c r="G56" s="839">
        <v>3.4843205574912892E-3</v>
      </c>
      <c r="H56" s="634"/>
      <c r="I56" s="103"/>
      <c r="J56" s="103"/>
      <c r="K56" s="98"/>
      <c r="L56" s="98"/>
      <c r="M56" s="98"/>
    </row>
    <row r="57" spans="1:13" s="100" customFormat="1" ht="15.5" x14ac:dyDescent="0.35">
      <c r="A57" s="141"/>
      <c r="B57" s="830"/>
      <c r="C57" s="636" t="s">
        <v>929</v>
      </c>
      <c r="D57" s="947">
        <v>2</v>
      </c>
      <c r="E57" s="948">
        <v>5.0000000000000001E-3</v>
      </c>
      <c r="F57" s="829">
        <v>1</v>
      </c>
      <c r="G57" s="840">
        <v>3.4843205574912892E-3</v>
      </c>
      <c r="H57" s="634"/>
      <c r="I57" s="103"/>
      <c r="J57" s="103"/>
      <c r="K57" s="637"/>
      <c r="L57" s="637"/>
      <c r="M57" s="637"/>
    </row>
    <row r="58" spans="1:13" ht="15.5" x14ac:dyDescent="0.35">
      <c r="A58" s="141"/>
      <c r="B58" s="830"/>
      <c r="C58" s="636" t="s">
        <v>930</v>
      </c>
      <c r="D58" s="947">
        <v>4</v>
      </c>
      <c r="E58" s="948">
        <v>1.2E-2</v>
      </c>
      <c r="F58" s="829" t="s">
        <v>352</v>
      </c>
      <c r="G58" s="829"/>
      <c r="H58" s="634"/>
      <c r="I58" s="103"/>
      <c r="J58" s="103"/>
      <c r="K58" s="98"/>
      <c r="L58" s="98"/>
      <c r="M58" s="98"/>
    </row>
    <row r="59" spans="1:13" ht="15.5" x14ac:dyDescent="0.35">
      <c r="A59" s="141"/>
      <c r="B59" s="831"/>
      <c r="C59" s="832" t="s">
        <v>926</v>
      </c>
      <c r="D59" s="949">
        <v>1</v>
      </c>
      <c r="E59" s="950">
        <v>3.0000000000000001E-3</v>
      </c>
      <c r="F59" s="833" t="s">
        <v>352</v>
      </c>
      <c r="G59" s="833"/>
      <c r="H59" s="634"/>
      <c r="I59" s="638"/>
      <c r="J59" s="638"/>
      <c r="K59" s="98"/>
      <c r="L59" s="98"/>
      <c r="M59" s="98"/>
    </row>
    <row r="60" spans="1:13" ht="15.5" x14ac:dyDescent="0.35">
      <c r="A60" s="141"/>
      <c r="B60" s="834" t="s">
        <v>902</v>
      </c>
      <c r="C60" s="842"/>
      <c r="D60" s="836">
        <v>60</v>
      </c>
      <c r="E60" s="837">
        <v>0.17499999999999999</v>
      </c>
      <c r="F60" s="838">
        <v>56</v>
      </c>
      <c r="G60" s="839">
        <v>0.1951219512195122</v>
      </c>
      <c r="H60" s="634"/>
      <c r="I60" s="103"/>
      <c r="J60" s="103"/>
      <c r="K60" s="98"/>
      <c r="L60" s="98"/>
      <c r="M60" s="98"/>
    </row>
    <row r="61" spans="1:13" s="100" customFormat="1" ht="15.5" x14ac:dyDescent="0.35">
      <c r="A61" s="141"/>
      <c r="B61" s="830"/>
      <c r="C61" s="636" t="s">
        <v>931</v>
      </c>
      <c r="D61" s="947">
        <v>30</v>
      </c>
      <c r="E61" s="948">
        <v>8.7999999999999995E-2</v>
      </c>
      <c r="F61" s="829">
        <v>29</v>
      </c>
      <c r="G61" s="840">
        <v>0.10104529616724739</v>
      </c>
      <c r="H61" s="634"/>
      <c r="I61" s="103"/>
      <c r="J61" s="103"/>
      <c r="K61" s="637"/>
      <c r="L61" s="637"/>
      <c r="M61" s="637"/>
    </row>
    <row r="62" spans="1:13" ht="15.5" x14ac:dyDescent="0.35">
      <c r="A62" s="141"/>
      <c r="B62" s="830"/>
      <c r="C62" s="636" t="s">
        <v>932</v>
      </c>
      <c r="D62" s="947">
        <v>33</v>
      </c>
      <c r="E62" s="948">
        <v>9.6000000000000002E-2</v>
      </c>
      <c r="F62" s="829">
        <v>32</v>
      </c>
      <c r="G62" s="840">
        <v>0.11149825783972125</v>
      </c>
      <c r="H62" s="634"/>
      <c r="I62" s="103"/>
      <c r="J62" s="103"/>
      <c r="K62" s="98"/>
      <c r="L62" s="98"/>
      <c r="M62" s="98"/>
    </row>
    <row r="63" spans="1:13" ht="15.5" x14ac:dyDescent="0.35">
      <c r="A63" s="141"/>
      <c r="B63" s="831"/>
      <c r="C63" s="832" t="s">
        <v>933</v>
      </c>
      <c r="D63" s="949">
        <v>32</v>
      </c>
      <c r="E63" s="950">
        <v>9.4E-2</v>
      </c>
      <c r="F63" s="833">
        <v>32</v>
      </c>
      <c r="G63" s="841">
        <v>0.11149825783972125</v>
      </c>
      <c r="H63" s="634"/>
      <c r="I63" s="638"/>
      <c r="J63" s="638"/>
      <c r="K63" s="98"/>
      <c r="L63" s="98"/>
      <c r="M63" s="98"/>
    </row>
    <row r="64" spans="1:13" ht="15.5" x14ac:dyDescent="0.35">
      <c r="A64" s="141"/>
      <c r="B64" s="834" t="s">
        <v>934</v>
      </c>
      <c r="C64" s="842"/>
      <c r="D64" s="836">
        <v>63</v>
      </c>
      <c r="E64" s="837">
        <v>0.184</v>
      </c>
      <c r="F64" s="838">
        <v>54</v>
      </c>
      <c r="G64" s="839">
        <v>0.18815331010452963</v>
      </c>
      <c r="H64" s="634"/>
      <c r="I64" s="103"/>
      <c r="J64" s="103"/>
      <c r="K64" s="98"/>
      <c r="L64" s="98"/>
      <c r="M64" s="98"/>
    </row>
    <row r="65" spans="1:13" s="100" customFormat="1" ht="15.5" x14ac:dyDescent="0.35">
      <c r="A65" s="141"/>
      <c r="B65" s="830"/>
      <c r="C65" s="636" t="s">
        <v>935</v>
      </c>
      <c r="D65" s="947">
        <v>30</v>
      </c>
      <c r="E65" s="948">
        <v>8.7999999999999995E-2</v>
      </c>
      <c r="F65" s="829">
        <v>28</v>
      </c>
      <c r="G65" s="840">
        <v>9.7560975609756101E-2</v>
      </c>
      <c r="H65" s="634"/>
      <c r="I65" s="103"/>
      <c r="J65" s="103"/>
      <c r="K65" s="637"/>
      <c r="L65" s="637"/>
      <c r="M65" s="637"/>
    </row>
    <row r="66" spans="1:13" ht="15.5" x14ac:dyDescent="0.35">
      <c r="A66" s="141"/>
      <c r="B66" s="830"/>
      <c r="C66" s="636" t="s">
        <v>936</v>
      </c>
      <c r="D66" s="947">
        <v>33</v>
      </c>
      <c r="E66" s="948">
        <v>9.6000000000000002E-2</v>
      </c>
      <c r="F66" s="829">
        <v>30</v>
      </c>
      <c r="G66" s="840">
        <v>0.10452961672473868</v>
      </c>
      <c r="H66" s="634"/>
      <c r="I66" s="103"/>
      <c r="J66" s="103"/>
      <c r="K66" s="98"/>
      <c r="L66" s="98"/>
      <c r="M66" s="98"/>
    </row>
    <row r="67" spans="1:13" ht="15.5" x14ac:dyDescent="0.35">
      <c r="A67" s="141"/>
      <c r="B67" s="831"/>
      <c r="C67" s="832" t="s">
        <v>937</v>
      </c>
      <c r="D67" s="949">
        <v>3</v>
      </c>
      <c r="E67" s="950">
        <v>8.9999999999999993E-3</v>
      </c>
      <c r="F67" s="833">
        <v>1</v>
      </c>
      <c r="G67" s="841">
        <v>3.4843205574912892E-3</v>
      </c>
      <c r="H67" s="634"/>
      <c r="I67" s="638"/>
      <c r="J67" s="638"/>
      <c r="K67" s="98"/>
      <c r="L67" s="98"/>
      <c r="M67" s="98"/>
    </row>
    <row r="68" spans="1:13" ht="15.5" x14ac:dyDescent="0.35">
      <c r="A68" s="141"/>
      <c r="B68" s="834" t="s">
        <v>363</v>
      </c>
      <c r="C68" s="842"/>
      <c r="D68" s="836">
        <v>72</v>
      </c>
      <c r="E68" s="837">
        <v>0.21</v>
      </c>
      <c r="F68" s="838">
        <v>55</v>
      </c>
      <c r="G68" s="839">
        <v>0.19163763066202091</v>
      </c>
      <c r="H68" s="634"/>
      <c r="I68" s="103"/>
      <c r="J68" s="103"/>
      <c r="K68" s="98"/>
      <c r="L68" s="98"/>
      <c r="M68" s="98"/>
    </row>
    <row r="69" spans="1:13" s="100" customFormat="1" ht="15.5" x14ac:dyDescent="0.35">
      <c r="A69" s="141"/>
      <c r="B69" s="830"/>
      <c r="C69" s="636" t="s">
        <v>938</v>
      </c>
      <c r="D69" s="947">
        <v>55</v>
      </c>
      <c r="E69" s="948">
        <v>0.161</v>
      </c>
      <c r="F69" s="829">
        <v>28</v>
      </c>
      <c r="G69" s="840">
        <v>9.7560975609756101E-2</v>
      </c>
      <c r="H69" s="634"/>
      <c r="I69" s="103"/>
      <c r="J69" s="103"/>
      <c r="K69" s="637"/>
      <c r="L69" s="637"/>
      <c r="M69" s="637"/>
    </row>
    <row r="70" spans="1:13" ht="15.5" x14ac:dyDescent="0.35">
      <c r="A70" s="141"/>
      <c r="B70" s="830"/>
      <c r="C70" s="636" t="s">
        <v>939</v>
      </c>
      <c r="D70" s="947">
        <v>1</v>
      </c>
      <c r="E70" s="948">
        <v>3.0000000000000001E-3</v>
      </c>
      <c r="F70" s="829">
        <v>1</v>
      </c>
      <c r="G70" s="840">
        <v>3.4843205574912892E-3</v>
      </c>
      <c r="H70" s="634"/>
      <c r="I70" s="103"/>
      <c r="J70" s="103"/>
      <c r="K70" s="98"/>
      <c r="L70" s="98"/>
      <c r="M70" s="98"/>
    </row>
    <row r="71" spans="1:13" ht="15.5" x14ac:dyDescent="0.35">
      <c r="A71" s="141"/>
      <c r="B71" s="830"/>
      <c r="C71" s="636" t="s">
        <v>940</v>
      </c>
      <c r="D71" s="947">
        <v>2</v>
      </c>
      <c r="E71" s="948">
        <v>6.0000000000000001E-3</v>
      </c>
      <c r="F71" s="829" t="s">
        <v>352</v>
      </c>
      <c r="G71" s="829"/>
      <c r="H71" s="634"/>
      <c r="I71" s="638"/>
      <c r="J71" s="638"/>
      <c r="K71" s="98"/>
      <c r="L71" s="98"/>
      <c r="M71" s="98"/>
    </row>
    <row r="72" spans="1:13" ht="15.5" x14ac:dyDescent="0.35">
      <c r="A72" s="141"/>
      <c r="B72" s="830"/>
      <c r="C72" s="636" t="s">
        <v>941</v>
      </c>
      <c r="D72" s="947">
        <v>15</v>
      </c>
      <c r="E72" s="948">
        <v>4.3999999999999997E-2</v>
      </c>
      <c r="F72" s="829">
        <v>22</v>
      </c>
      <c r="G72" s="840">
        <v>7.6655052264808357E-2</v>
      </c>
      <c r="H72" s="634"/>
      <c r="I72" s="103"/>
      <c r="J72" s="103"/>
      <c r="K72" s="98"/>
      <c r="L72" s="98"/>
      <c r="M72" s="98"/>
    </row>
    <row r="73" spans="1:13" ht="15.5" x14ac:dyDescent="0.35">
      <c r="A73" s="141"/>
      <c r="B73" s="831"/>
      <c r="C73" s="832" t="s">
        <v>942</v>
      </c>
      <c r="D73" s="949">
        <v>1</v>
      </c>
      <c r="E73" s="950">
        <v>3.0000000000000001E-3</v>
      </c>
      <c r="F73" s="833" t="s">
        <v>352</v>
      </c>
      <c r="G73" s="833"/>
      <c r="H73" s="634"/>
      <c r="I73" s="103"/>
      <c r="J73" s="103"/>
      <c r="K73" s="98"/>
      <c r="L73" s="98"/>
      <c r="M73" s="98"/>
    </row>
    <row r="74" spans="1:13" ht="15.5" x14ac:dyDescent="0.35">
      <c r="A74" s="141"/>
      <c r="B74" s="834" t="s">
        <v>379</v>
      </c>
      <c r="C74" s="842"/>
      <c r="D74" s="836">
        <v>12</v>
      </c>
      <c r="E74" s="837">
        <v>3.5000000000000003E-2</v>
      </c>
      <c r="F74" s="838">
        <v>13</v>
      </c>
      <c r="G74" s="839">
        <v>4.5296167247386762E-2</v>
      </c>
      <c r="H74" s="634"/>
      <c r="I74" s="103"/>
      <c r="J74" s="103"/>
      <c r="K74" s="98"/>
      <c r="L74" s="98"/>
      <c r="M74" s="98"/>
    </row>
    <row r="75" spans="1:13" s="100" customFormat="1" ht="15.5" x14ac:dyDescent="0.35">
      <c r="A75" s="141"/>
      <c r="B75" s="830"/>
      <c r="C75" s="636" t="s">
        <v>943</v>
      </c>
      <c r="D75" s="947">
        <v>2</v>
      </c>
      <c r="E75" s="948">
        <v>6.0000000000000001E-3</v>
      </c>
      <c r="F75" s="829">
        <v>2</v>
      </c>
      <c r="G75" s="840">
        <v>6.9686411149825784E-3</v>
      </c>
      <c r="H75" s="634"/>
      <c r="I75" s="103"/>
      <c r="J75" s="103"/>
      <c r="K75" s="637"/>
      <c r="L75" s="637"/>
      <c r="M75" s="637"/>
    </row>
    <row r="76" spans="1:13" ht="15.5" x14ac:dyDescent="0.35">
      <c r="A76" s="141"/>
      <c r="B76" s="830"/>
      <c r="C76" s="636" t="s">
        <v>944</v>
      </c>
      <c r="D76" s="947">
        <v>3</v>
      </c>
      <c r="E76" s="948">
        <v>8.9999999999999993E-3</v>
      </c>
      <c r="F76" s="829" t="s">
        <v>352</v>
      </c>
      <c r="G76" s="829"/>
      <c r="H76" s="634"/>
      <c r="I76" s="103"/>
      <c r="J76" s="103"/>
      <c r="K76" s="98"/>
      <c r="L76" s="98"/>
      <c r="M76" s="98"/>
    </row>
    <row r="77" spans="1:13" ht="15.5" x14ac:dyDescent="0.35">
      <c r="A77" s="141"/>
      <c r="B77" s="830"/>
      <c r="C77" s="636" t="s">
        <v>945</v>
      </c>
      <c r="D77" s="947">
        <v>1</v>
      </c>
      <c r="E77" s="948">
        <v>3.0000000000000001E-3</v>
      </c>
      <c r="F77" s="829">
        <v>1</v>
      </c>
      <c r="G77" s="840">
        <v>3.4843205574912892E-3</v>
      </c>
      <c r="H77" s="634"/>
      <c r="I77" s="638"/>
      <c r="J77" s="638"/>
      <c r="K77" s="98"/>
      <c r="L77" s="98"/>
      <c r="M77" s="98"/>
    </row>
    <row r="78" spans="1:13" ht="15.5" x14ac:dyDescent="0.35">
      <c r="A78" s="141"/>
      <c r="B78" s="830"/>
      <c r="C78" s="636" t="s">
        <v>946</v>
      </c>
      <c r="D78" s="947">
        <v>1</v>
      </c>
      <c r="E78" s="948">
        <v>3.0000000000000001E-3</v>
      </c>
      <c r="F78" s="829">
        <v>1</v>
      </c>
      <c r="G78" s="840">
        <v>3.4843205574912892E-3</v>
      </c>
      <c r="H78" s="634"/>
      <c r="I78" s="103"/>
      <c r="J78" s="103"/>
      <c r="K78" s="98"/>
      <c r="L78" s="98"/>
      <c r="M78" s="98"/>
    </row>
    <row r="79" spans="1:13" ht="15.5" x14ac:dyDescent="0.35">
      <c r="A79" s="141"/>
      <c r="B79" s="831"/>
      <c r="C79" s="832" t="s">
        <v>947</v>
      </c>
      <c r="D79" s="949">
        <v>6</v>
      </c>
      <c r="E79" s="950">
        <v>1.7999999999999999E-2</v>
      </c>
      <c r="F79" s="833">
        <v>9</v>
      </c>
      <c r="G79" s="841">
        <v>3.1358885017421602E-2</v>
      </c>
      <c r="H79" s="634"/>
      <c r="I79" s="103"/>
      <c r="J79" s="103"/>
      <c r="K79" s="98"/>
      <c r="L79" s="98"/>
      <c r="M79" s="98"/>
    </row>
    <row r="80" spans="1:13" ht="15.5" x14ac:dyDescent="0.35">
      <c r="A80" s="141"/>
      <c r="B80" s="834" t="s">
        <v>948</v>
      </c>
      <c r="C80" s="842"/>
      <c r="D80" s="836">
        <v>80</v>
      </c>
      <c r="E80" s="837">
        <v>0.23400000000000001</v>
      </c>
      <c r="F80" s="838">
        <v>5</v>
      </c>
      <c r="G80" s="839">
        <v>1.7421602787456445E-2</v>
      </c>
      <c r="H80" s="634"/>
      <c r="I80" s="103"/>
      <c r="J80" s="103"/>
      <c r="K80" s="98"/>
      <c r="L80" s="98"/>
      <c r="M80" s="98"/>
    </row>
    <row r="81" spans="1:13" s="100" customFormat="1" ht="15.5" x14ac:dyDescent="0.35">
      <c r="A81" s="141"/>
      <c r="B81" s="830"/>
      <c r="C81" s="636" t="s">
        <v>949</v>
      </c>
      <c r="D81" s="947">
        <v>38</v>
      </c>
      <c r="E81" s="948">
        <v>0.111</v>
      </c>
      <c r="F81" s="829">
        <v>3</v>
      </c>
      <c r="G81" s="840">
        <v>1.0452961672473868E-2</v>
      </c>
      <c r="H81" s="634"/>
      <c r="I81" s="103"/>
      <c r="J81" s="103"/>
      <c r="K81" s="637"/>
      <c r="L81" s="637"/>
      <c r="M81" s="637"/>
    </row>
    <row r="82" spans="1:13" ht="15.5" x14ac:dyDescent="0.35">
      <c r="A82" s="141"/>
      <c r="B82" s="830"/>
      <c r="C82" s="636" t="s">
        <v>950</v>
      </c>
      <c r="D82" s="947">
        <v>3</v>
      </c>
      <c r="E82" s="948">
        <v>8.9999999999999993E-3</v>
      </c>
      <c r="F82" s="829">
        <v>1</v>
      </c>
      <c r="G82" s="840">
        <v>3.4843205574912892E-3</v>
      </c>
      <c r="H82" s="634"/>
      <c r="I82" s="103"/>
      <c r="J82" s="103"/>
      <c r="K82" s="98"/>
      <c r="L82" s="98"/>
      <c r="M82" s="98"/>
    </row>
    <row r="83" spans="1:13" ht="15.5" x14ac:dyDescent="0.35">
      <c r="A83" s="141"/>
      <c r="B83" s="830"/>
      <c r="C83" s="636" t="s">
        <v>951</v>
      </c>
      <c r="D83" s="947">
        <v>1</v>
      </c>
      <c r="E83" s="948">
        <v>3.0000000000000001E-3</v>
      </c>
      <c r="F83" s="829" t="s">
        <v>352</v>
      </c>
      <c r="G83" s="829"/>
      <c r="H83" s="634"/>
      <c r="I83" s="638"/>
      <c r="J83" s="638"/>
      <c r="K83" s="98"/>
      <c r="L83" s="98"/>
      <c r="M83" s="98"/>
    </row>
    <row r="84" spans="1:13" ht="15.5" x14ac:dyDescent="0.35">
      <c r="A84" s="141"/>
      <c r="B84" s="830"/>
      <c r="C84" s="636" t="s">
        <v>952</v>
      </c>
      <c r="D84" s="947">
        <v>4</v>
      </c>
      <c r="E84" s="948">
        <v>1.2E-2</v>
      </c>
      <c r="F84" s="829" t="s">
        <v>352</v>
      </c>
      <c r="G84" s="829"/>
      <c r="H84" s="634"/>
      <c r="I84" s="103"/>
      <c r="J84" s="103"/>
      <c r="K84" s="98"/>
      <c r="L84" s="98"/>
      <c r="M84" s="98"/>
    </row>
    <row r="85" spans="1:13" ht="15.5" x14ac:dyDescent="0.35">
      <c r="A85" s="141"/>
      <c r="B85" s="830"/>
      <c r="C85" s="636" t="s">
        <v>953</v>
      </c>
      <c r="D85" s="947">
        <v>1</v>
      </c>
      <c r="E85" s="948">
        <v>3.0000000000000001E-3</v>
      </c>
      <c r="F85" s="829" t="s">
        <v>352</v>
      </c>
      <c r="G85" s="829"/>
      <c r="H85" s="634"/>
      <c r="I85" s="103"/>
      <c r="J85" s="103"/>
      <c r="K85" s="98"/>
      <c r="L85" s="98"/>
      <c r="M85" s="98"/>
    </row>
    <row r="86" spans="1:13" ht="15.5" x14ac:dyDescent="0.35">
      <c r="A86" s="141"/>
      <c r="B86" s="830"/>
      <c r="C86" s="636" t="s">
        <v>954</v>
      </c>
      <c r="D86" s="947">
        <v>3</v>
      </c>
      <c r="E86" s="948">
        <v>8.0000000000000002E-3</v>
      </c>
      <c r="F86" s="829" t="s">
        <v>352</v>
      </c>
      <c r="G86" s="829"/>
      <c r="H86" s="634"/>
      <c r="I86" s="103"/>
      <c r="J86" s="103"/>
      <c r="K86" s="98"/>
      <c r="L86" s="98"/>
      <c r="M86" s="98"/>
    </row>
    <row r="87" spans="1:13" ht="15.5" x14ac:dyDescent="0.35">
      <c r="A87" s="141"/>
      <c r="B87" s="830"/>
      <c r="C87" s="636" t="s">
        <v>955</v>
      </c>
      <c r="D87" s="947">
        <v>2</v>
      </c>
      <c r="E87" s="948">
        <v>6.0000000000000001E-3</v>
      </c>
      <c r="F87" s="829" t="s">
        <v>352</v>
      </c>
      <c r="G87" s="829"/>
      <c r="H87" s="634"/>
      <c r="I87" s="103"/>
      <c r="J87" s="103"/>
      <c r="K87" s="98"/>
      <c r="L87" s="98"/>
      <c r="M87" s="98"/>
    </row>
    <row r="88" spans="1:13" ht="15.5" x14ac:dyDescent="0.35">
      <c r="A88" s="141"/>
      <c r="B88" s="830"/>
      <c r="C88" s="636" t="s">
        <v>956</v>
      </c>
      <c r="D88" s="947">
        <v>2</v>
      </c>
      <c r="E88" s="948">
        <v>6.0000000000000001E-3</v>
      </c>
      <c r="F88" s="829" t="s">
        <v>352</v>
      </c>
      <c r="G88" s="829"/>
      <c r="H88" s="634"/>
      <c r="I88" s="103"/>
      <c r="J88" s="103"/>
      <c r="K88" s="98"/>
      <c r="L88" s="98"/>
      <c r="M88" s="98"/>
    </row>
    <row r="89" spans="1:13" ht="15.5" x14ac:dyDescent="0.35">
      <c r="A89" s="141"/>
      <c r="B89" s="830"/>
      <c r="C89" s="636" t="s">
        <v>957</v>
      </c>
      <c r="D89" s="947">
        <v>20</v>
      </c>
      <c r="E89" s="948">
        <v>5.8000000000000003E-2</v>
      </c>
      <c r="F89" s="829" t="s">
        <v>352</v>
      </c>
      <c r="G89" s="829"/>
      <c r="H89" s="634"/>
      <c r="I89" s="103"/>
      <c r="J89" s="103"/>
      <c r="K89" s="98"/>
      <c r="L89" s="98"/>
      <c r="M89" s="98"/>
    </row>
    <row r="90" spans="1:13" ht="15.5" x14ac:dyDescent="0.35">
      <c r="A90" s="141"/>
      <c r="B90" s="830"/>
      <c r="C90" s="636" t="s">
        <v>958</v>
      </c>
      <c r="D90" s="947" t="s">
        <v>352</v>
      </c>
      <c r="E90" s="952"/>
      <c r="F90" s="829">
        <v>1</v>
      </c>
      <c r="G90" s="840">
        <v>3.4843205574912892E-3</v>
      </c>
      <c r="H90" s="634"/>
      <c r="I90" s="103"/>
      <c r="J90" s="103"/>
      <c r="K90" s="98"/>
      <c r="L90" s="98"/>
      <c r="M90" s="98"/>
    </row>
    <row r="91" spans="1:13" ht="16" thickBot="1" x14ac:dyDescent="0.4">
      <c r="A91" s="141"/>
      <c r="B91" s="831"/>
      <c r="C91" s="832" t="s">
        <v>959</v>
      </c>
      <c r="D91" s="949">
        <v>6</v>
      </c>
      <c r="E91" s="950">
        <v>1.7999999999999999E-2</v>
      </c>
      <c r="F91" s="833" t="s">
        <v>352</v>
      </c>
      <c r="G91" s="833"/>
      <c r="H91" s="634"/>
      <c r="I91" s="103"/>
      <c r="J91" s="103"/>
      <c r="K91" s="98"/>
      <c r="L91" s="98"/>
      <c r="M91" s="98"/>
    </row>
    <row r="92" spans="1:13" ht="31" x14ac:dyDescent="0.35">
      <c r="A92" s="141"/>
      <c r="B92" s="860" t="s">
        <v>960</v>
      </c>
      <c r="C92" s="861" t="s">
        <v>352</v>
      </c>
      <c r="D92" s="862">
        <v>206</v>
      </c>
      <c r="E92" s="863">
        <v>0.60199999999999998</v>
      </c>
      <c r="F92" s="864">
        <v>227</v>
      </c>
      <c r="G92" s="865">
        <v>0.7909407665505227</v>
      </c>
      <c r="H92" s="639"/>
      <c r="I92" s="103"/>
      <c r="J92" s="103"/>
      <c r="K92" s="98"/>
      <c r="L92" s="98"/>
      <c r="M92" s="98"/>
    </row>
    <row r="93" spans="1:13" ht="15.5" x14ac:dyDescent="0.35">
      <c r="A93" s="141"/>
      <c r="B93" s="98"/>
      <c r="C93" s="98"/>
      <c r="D93" s="98"/>
      <c r="E93" s="98"/>
      <c r="F93" s="98"/>
      <c r="G93" s="98"/>
      <c r="H93" s="103"/>
      <c r="I93" s="103"/>
      <c r="J93" s="103"/>
      <c r="K93" s="98"/>
      <c r="L93" s="98"/>
      <c r="M93" s="98"/>
    </row>
    <row r="94" spans="1:13" ht="15.5" x14ac:dyDescent="0.35">
      <c r="A94" s="141"/>
      <c r="B94" s="98"/>
      <c r="C94" s="98"/>
      <c r="D94" s="98"/>
      <c r="E94" s="98"/>
      <c r="F94" s="98"/>
      <c r="G94" s="98"/>
      <c r="H94" s="103"/>
      <c r="I94" s="103"/>
      <c r="J94" s="103"/>
      <c r="K94" s="98"/>
      <c r="L94" s="98"/>
      <c r="M94" s="98"/>
    </row>
    <row r="95" spans="1:13" ht="15.5" x14ac:dyDescent="0.35">
      <c r="A95" s="141"/>
      <c r="B95" s="98"/>
      <c r="C95" s="98"/>
      <c r="D95" s="98"/>
      <c r="E95" s="98"/>
      <c r="F95" s="98"/>
      <c r="G95" s="98"/>
      <c r="H95" s="103"/>
      <c r="I95" s="103"/>
      <c r="J95" s="103"/>
      <c r="K95" s="98"/>
      <c r="L95" s="98"/>
      <c r="M95" s="98"/>
    </row>
    <row r="96" spans="1:13" ht="15.5" x14ac:dyDescent="0.35">
      <c r="A96" s="141"/>
      <c r="B96" s="98"/>
      <c r="C96" s="640" t="s">
        <v>961</v>
      </c>
      <c r="D96" s="98"/>
      <c r="E96" s="98"/>
      <c r="F96" s="98"/>
      <c r="G96" s="98"/>
      <c r="H96" s="103"/>
      <c r="I96" s="103"/>
      <c r="J96" s="103"/>
      <c r="K96" s="98"/>
      <c r="L96" s="98"/>
      <c r="M96" s="98"/>
    </row>
    <row r="97" spans="1:13" ht="15.5" x14ac:dyDescent="0.35">
      <c r="A97" s="141"/>
      <c r="B97" s="632"/>
      <c r="C97" s="641" t="s">
        <v>962</v>
      </c>
      <c r="D97" s="98"/>
      <c r="E97" s="98"/>
      <c r="F97" s="98"/>
      <c r="G97" s="98"/>
      <c r="H97" s="103"/>
      <c r="I97" s="103"/>
      <c r="J97" s="103"/>
      <c r="K97" s="98"/>
      <c r="L97" s="98"/>
      <c r="M97" s="98"/>
    </row>
    <row r="98" spans="1:13" ht="15.5" x14ac:dyDescent="0.35">
      <c r="A98" s="141"/>
      <c r="B98" s="103"/>
      <c r="C98" s="642"/>
      <c r="D98" s="103"/>
      <c r="E98" s="103"/>
      <c r="F98" s="103"/>
      <c r="G98" s="103"/>
      <c r="H98" s="103"/>
      <c r="I98" s="103"/>
      <c r="J98" s="103"/>
      <c r="K98" s="98"/>
      <c r="L98" s="98"/>
      <c r="M98" s="98"/>
    </row>
  </sheetData>
  <hyperlinks>
    <hyperlink ref="B8" location="Contents!A1" display="Contents!A1"/>
    <hyperlink ref="D8" location="'Tab 42 - Companion Animal AMU'!A1" display="Tab 42 - Companion animal AMU"/>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0072CE"/>
  </sheetPr>
  <dimension ref="A1:Q68"/>
  <sheetViews>
    <sheetView showGridLines="0" zoomScale="80" zoomScaleNormal="80" workbookViewId="0">
      <selection activeCell="D8" sqref="D8"/>
    </sheetView>
  </sheetViews>
  <sheetFormatPr defaultColWidth="7.1796875" defaultRowHeight="14.5" x14ac:dyDescent="0.35"/>
  <cols>
    <col min="1" max="1" width="1.453125" style="8" customWidth="1"/>
    <col min="2" max="2" width="29.453125" style="105" customWidth="1"/>
    <col min="3" max="3" width="22.54296875" style="104" customWidth="1"/>
    <col min="4" max="4" width="22.54296875" style="105" customWidth="1"/>
    <col min="5" max="5" width="13.81640625" style="105" bestFit="1" customWidth="1"/>
    <col min="6" max="6" width="15.81640625" style="104" bestFit="1" customWidth="1"/>
    <col min="7" max="7" width="16.1796875" style="105" bestFit="1" customWidth="1"/>
    <col min="8" max="8" width="22.54296875" style="105" customWidth="1"/>
    <col min="9" max="9" width="22.54296875" style="104" customWidth="1"/>
    <col min="10" max="10" width="7.81640625" style="105" bestFit="1" customWidth="1"/>
    <col min="11" max="11" width="15.81640625" style="105" bestFit="1" customWidth="1"/>
    <col min="12" max="12" width="16.1796875" style="105" bestFit="1" customWidth="1"/>
    <col min="13" max="14" width="22.54296875" style="105" customWidth="1"/>
    <col min="15" max="15" width="7.81640625" style="104" bestFit="1" customWidth="1"/>
    <col min="16" max="16" width="15.81640625" style="105" bestFit="1" customWidth="1"/>
    <col min="17" max="17" width="16.1796875" style="105" bestFit="1" customWidth="1"/>
    <col min="18" max="18" width="9" style="105" bestFit="1" customWidth="1"/>
    <col min="19" max="19" width="5.453125" style="105" customWidth="1"/>
    <col min="20" max="20" width="10.81640625" style="105" bestFit="1" customWidth="1"/>
    <col min="21" max="21" width="7.1796875" style="105"/>
    <col min="22" max="22" width="33.54296875" style="105" customWidth="1"/>
    <col min="23" max="24" width="9.54296875" style="105" customWidth="1"/>
    <col min="25" max="25" width="11" style="105" customWidth="1"/>
    <col min="26" max="26" width="9.54296875" style="105" customWidth="1"/>
    <col min="27" max="27" width="4.453125" style="105" bestFit="1" customWidth="1"/>
    <col min="28" max="28" width="10.81640625" style="105" bestFit="1" customWidth="1"/>
    <col min="29" max="30" width="7.1796875" style="105"/>
    <col min="31" max="31" width="9.453125" style="105" customWidth="1"/>
    <col min="32" max="33" width="7.1796875" style="105"/>
    <col min="34" max="34" width="10.81640625" style="105" bestFit="1" customWidth="1"/>
    <col min="35" max="16384" width="7.1796875" style="105"/>
  </cols>
  <sheetData>
    <row r="1" spans="1:17" s="15" customFormat="1" ht="5.15" customHeight="1" x14ac:dyDescent="0.35">
      <c r="A1" s="30"/>
      <c r="B1" s="37"/>
      <c r="C1" s="37"/>
      <c r="D1" s="22"/>
      <c r="E1" s="22"/>
      <c r="F1" s="22"/>
      <c r="G1" s="22"/>
      <c r="H1" s="22"/>
      <c r="I1" s="30"/>
      <c r="J1" s="30"/>
      <c r="K1" s="30"/>
      <c r="L1" s="30"/>
      <c r="M1" s="30"/>
      <c r="N1" s="30"/>
      <c r="O1" s="30"/>
      <c r="P1" s="30"/>
      <c r="Q1" s="30"/>
    </row>
    <row r="2" spans="1:17" s="15" customFormat="1" ht="15.5" x14ac:dyDescent="0.35">
      <c r="A2" s="30"/>
      <c r="B2" s="37"/>
      <c r="C2" s="37"/>
      <c r="D2" s="22"/>
      <c r="E2" s="22"/>
      <c r="F2" s="22"/>
      <c r="G2" s="22"/>
      <c r="H2" s="22"/>
      <c r="I2" s="30"/>
      <c r="J2" s="30"/>
      <c r="K2" s="30"/>
      <c r="L2" s="30"/>
      <c r="M2" s="30"/>
      <c r="N2" s="30"/>
      <c r="O2" s="30"/>
      <c r="P2" s="30"/>
      <c r="Q2" s="30"/>
    </row>
    <row r="3" spans="1:17" s="15" customFormat="1" ht="15.5" x14ac:dyDescent="0.35">
      <c r="A3" s="30"/>
      <c r="B3" s="37"/>
      <c r="C3" s="37"/>
      <c r="D3" s="22"/>
      <c r="E3" s="22"/>
      <c r="F3" s="22"/>
      <c r="G3" s="22"/>
      <c r="H3" s="22"/>
      <c r="I3" s="30"/>
      <c r="J3" s="30"/>
      <c r="K3" s="30"/>
      <c r="L3" s="30"/>
      <c r="M3" s="30"/>
      <c r="N3" s="30"/>
      <c r="O3" s="30"/>
      <c r="P3" s="30"/>
      <c r="Q3" s="30"/>
    </row>
    <row r="4" spans="1:17" s="15" customFormat="1" ht="15.75" customHeight="1" x14ac:dyDescent="0.35">
      <c r="A4" s="30"/>
      <c r="B4" s="37"/>
      <c r="C4" s="37"/>
      <c r="D4" s="22"/>
      <c r="E4" s="22"/>
      <c r="F4" s="22"/>
      <c r="G4" s="22"/>
      <c r="H4" s="22"/>
      <c r="I4" s="30"/>
      <c r="J4" s="30"/>
      <c r="K4" s="30"/>
      <c r="L4" s="30"/>
      <c r="M4" s="30"/>
      <c r="N4" s="30"/>
      <c r="O4" s="30"/>
      <c r="P4" s="30"/>
      <c r="Q4" s="30"/>
    </row>
    <row r="5" spans="1:17" s="15" customFormat="1" ht="15.75" customHeight="1" x14ac:dyDescent="0.35">
      <c r="A5" s="30"/>
      <c r="B5" s="37"/>
      <c r="C5" s="37"/>
      <c r="D5" s="22"/>
      <c r="E5" s="22"/>
      <c r="F5" s="22"/>
      <c r="G5" s="22"/>
      <c r="H5" s="22"/>
      <c r="I5" s="30"/>
      <c r="J5" s="30"/>
      <c r="K5" s="30"/>
      <c r="L5" s="30"/>
      <c r="M5" s="30"/>
      <c r="N5" s="30"/>
      <c r="O5" s="30"/>
      <c r="P5" s="30"/>
      <c r="Q5" s="30"/>
    </row>
    <row r="6" spans="1:17" s="15" customFormat="1" ht="18" x14ac:dyDescent="0.4">
      <c r="A6" s="30"/>
      <c r="B6" s="19"/>
      <c r="C6" s="20"/>
      <c r="D6" s="19"/>
      <c r="E6" s="19"/>
      <c r="F6" s="19"/>
      <c r="G6" s="19"/>
      <c r="H6" s="19"/>
      <c r="I6" s="30"/>
      <c r="J6" s="30"/>
      <c r="K6" s="30"/>
      <c r="L6" s="30"/>
      <c r="M6" s="30"/>
      <c r="N6" s="30"/>
      <c r="O6" s="30"/>
      <c r="P6" s="30"/>
      <c r="Q6" s="30"/>
    </row>
    <row r="7" spans="1:17" s="15" customFormat="1" ht="18" x14ac:dyDescent="0.4">
      <c r="A7" s="30"/>
      <c r="B7" s="19"/>
      <c r="C7" s="20"/>
      <c r="D7" s="19"/>
      <c r="E7" s="19"/>
      <c r="F7" s="19"/>
      <c r="G7" s="19"/>
      <c r="H7" s="19"/>
      <c r="I7" s="30"/>
      <c r="J7" s="30"/>
      <c r="K7" s="30"/>
      <c r="L7" s="30"/>
      <c r="M7" s="30"/>
      <c r="N7" s="30"/>
      <c r="O7" s="30"/>
      <c r="P7" s="30"/>
      <c r="Q7" s="30"/>
    </row>
    <row r="8" spans="1:17" s="15" customFormat="1" ht="18" x14ac:dyDescent="0.4">
      <c r="A8" s="30"/>
      <c r="B8" s="171" t="s">
        <v>131</v>
      </c>
      <c r="C8" s="20"/>
      <c r="D8" s="171" t="s">
        <v>963</v>
      </c>
      <c r="E8" s="19"/>
      <c r="F8" s="19"/>
      <c r="G8" s="19"/>
      <c r="H8" s="19"/>
      <c r="I8" s="30"/>
      <c r="J8" s="30"/>
      <c r="K8" s="30"/>
      <c r="L8" s="30"/>
      <c r="M8" s="572"/>
      <c r="N8" s="30"/>
      <c r="O8" s="30"/>
      <c r="P8" s="30"/>
      <c r="Q8" s="30"/>
    </row>
    <row r="9" spans="1:17" s="15" customFormat="1" ht="18" x14ac:dyDescent="0.4">
      <c r="A9" s="30"/>
      <c r="B9" s="19"/>
      <c r="C9" s="20"/>
      <c r="D9" s="19"/>
      <c r="E9" s="19"/>
      <c r="F9" s="19"/>
      <c r="G9" s="19"/>
      <c r="H9" s="19"/>
      <c r="I9" s="30"/>
      <c r="J9" s="30"/>
      <c r="K9" s="30"/>
      <c r="L9" s="30"/>
      <c r="M9" s="30"/>
      <c r="N9" s="30"/>
      <c r="O9" s="30"/>
      <c r="P9" s="30"/>
      <c r="Q9" s="30"/>
    </row>
    <row r="10" spans="1:17" s="15" customFormat="1" ht="18" x14ac:dyDescent="0.4">
      <c r="A10" s="30"/>
      <c r="B10" s="20" t="s">
        <v>27</v>
      </c>
      <c r="C10" s="20"/>
      <c r="D10" s="19"/>
      <c r="E10" s="19"/>
      <c r="F10" s="19"/>
      <c r="G10" s="19"/>
      <c r="H10" s="19"/>
      <c r="I10" s="30"/>
      <c r="J10" s="30"/>
      <c r="K10" s="30"/>
      <c r="L10" s="30"/>
      <c r="M10" s="30"/>
      <c r="N10" s="30"/>
      <c r="O10" s="30"/>
      <c r="P10" s="30"/>
      <c r="Q10" s="30"/>
    </row>
    <row r="11" spans="1:17" s="15" customFormat="1" ht="15.5" x14ac:dyDescent="0.35">
      <c r="A11" s="30"/>
      <c r="B11" s="24"/>
      <c r="C11" s="194"/>
      <c r="D11" s="194"/>
      <c r="E11" s="194"/>
      <c r="F11" s="194"/>
      <c r="G11" s="194"/>
      <c r="H11" s="174"/>
      <c r="I11" s="22"/>
      <c r="J11" s="22"/>
      <c r="K11" s="30"/>
      <c r="L11" s="30"/>
      <c r="M11" s="30"/>
      <c r="N11" s="30"/>
      <c r="O11" s="30"/>
      <c r="P11" s="30"/>
      <c r="Q11" s="30"/>
    </row>
    <row r="12" spans="1:17" ht="15.5" x14ac:dyDescent="0.35">
      <c r="A12" s="141"/>
      <c r="B12" s="64" t="s">
        <v>964</v>
      </c>
      <c r="C12" s="606"/>
      <c r="D12" s="606"/>
      <c r="E12" s="643"/>
      <c r="F12" s="644"/>
      <c r="G12" s="643"/>
      <c r="H12" s="643"/>
      <c r="I12" s="644"/>
      <c r="J12" s="643"/>
      <c r="K12" s="606"/>
      <c r="L12" s="606"/>
      <c r="M12" s="606"/>
      <c r="N12" s="643"/>
      <c r="O12" s="64"/>
      <c r="P12" s="606"/>
      <c r="Q12" s="643"/>
    </row>
    <row r="13" spans="1:17" ht="15.5" x14ac:dyDescent="0.35">
      <c r="A13" s="141"/>
      <c r="B13" s="928" t="s">
        <v>965</v>
      </c>
      <c r="C13" s="108"/>
      <c r="D13" s="108"/>
      <c r="E13" s="108"/>
      <c r="F13" s="108"/>
      <c r="G13" s="643"/>
      <c r="H13" s="643"/>
      <c r="I13" s="644"/>
      <c r="J13" s="643"/>
      <c r="K13" s="645"/>
      <c r="L13" s="645"/>
      <c r="M13" s="645"/>
      <c r="N13" s="646"/>
      <c r="O13" s="106"/>
      <c r="P13" s="645"/>
      <c r="Q13" s="643"/>
    </row>
    <row r="14" spans="1:17" ht="18" x14ac:dyDescent="0.4">
      <c r="A14" s="141"/>
      <c r="B14" s="81"/>
      <c r="C14" s="606"/>
      <c r="D14" s="606"/>
      <c r="E14" s="643"/>
      <c r="F14" s="644"/>
      <c r="G14" s="643"/>
      <c r="H14" s="643"/>
      <c r="I14" s="644"/>
      <c r="J14" s="643"/>
      <c r="K14" s="606"/>
      <c r="L14" s="606"/>
      <c r="M14" s="606"/>
      <c r="N14" s="643"/>
      <c r="O14" s="81"/>
      <c r="P14" s="606"/>
      <c r="Q14" s="643"/>
    </row>
    <row r="15" spans="1:17" ht="15.5" x14ac:dyDescent="0.35">
      <c r="A15" s="141"/>
      <c r="B15" s="647"/>
      <c r="C15" s="644"/>
      <c r="E15" s="866" t="s">
        <v>966</v>
      </c>
      <c r="F15" s="648"/>
      <c r="G15" s="648"/>
      <c r="H15" s="643"/>
      <c r="J15" s="866" t="s">
        <v>967</v>
      </c>
      <c r="K15" s="649"/>
      <c r="L15" s="649"/>
      <c r="M15" s="643"/>
      <c r="O15" s="866" t="s">
        <v>968</v>
      </c>
      <c r="P15" s="649"/>
      <c r="Q15" s="649"/>
    </row>
    <row r="16" spans="1:17" ht="46.5" x14ac:dyDescent="0.35">
      <c r="A16" s="141"/>
      <c r="B16" s="650" t="s">
        <v>275</v>
      </c>
      <c r="C16" s="651" t="s">
        <v>969</v>
      </c>
      <c r="D16" s="652" t="s">
        <v>970</v>
      </c>
      <c r="E16" s="652" t="s">
        <v>899</v>
      </c>
      <c r="F16" s="651" t="s">
        <v>717</v>
      </c>
      <c r="G16" s="653" t="s">
        <v>719</v>
      </c>
      <c r="H16" s="651" t="s">
        <v>969</v>
      </c>
      <c r="I16" s="652" t="s">
        <v>970</v>
      </c>
      <c r="J16" s="652" t="s">
        <v>899</v>
      </c>
      <c r="K16" s="651" t="s">
        <v>717</v>
      </c>
      <c r="L16" s="653" t="s">
        <v>719</v>
      </c>
      <c r="M16" s="651" t="s">
        <v>969</v>
      </c>
      <c r="N16" s="652" t="s">
        <v>970</v>
      </c>
      <c r="O16" s="652" t="s">
        <v>899</v>
      </c>
      <c r="P16" s="651" t="s">
        <v>717</v>
      </c>
      <c r="Q16" s="653" t="s">
        <v>719</v>
      </c>
    </row>
    <row r="17" spans="1:17" ht="15.5" x14ac:dyDescent="0.35">
      <c r="A17" s="141"/>
      <c r="B17" s="654">
        <v>2016</v>
      </c>
      <c r="C17" s="655">
        <v>11805</v>
      </c>
      <c r="D17" s="656">
        <v>61542</v>
      </c>
      <c r="E17" s="657">
        <v>0.19182022033733101</v>
      </c>
      <c r="F17" s="657">
        <v>0.18872875510154399</v>
      </c>
      <c r="G17" s="658">
        <v>0.19495015640737301</v>
      </c>
      <c r="H17" s="659">
        <v>8974</v>
      </c>
      <c r="I17" s="659">
        <v>44919</v>
      </c>
      <c r="J17" s="657">
        <v>0.19978182951535001</v>
      </c>
      <c r="K17" s="657">
        <v>0.19611001069693301</v>
      </c>
      <c r="L17" s="658">
        <v>0.203504993070729</v>
      </c>
      <c r="M17" s="659">
        <v>2522</v>
      </c>
      <c r="N17" s="659">
        <v>15228</v>
      </c>
      <c r="O17" s="657">
        <v>0.16561597058051</v>
      </c>
      <c r="P17" s="657">
        <v>0.15979624837807499</v>
      </c>
      <c r="Q17" s="658">
        <v>0.17160435557828499</v>
      </c>
    </row>
    <row r="18" spans="1:17" ht="15.5" x14ac:dyDescent="0.35">
      <c r="A18" s="141"/>
      <c r="B18" s="654">
        <v>2017</v>
      </c>
      <c r="C18" s="655">
        <v>10445</v>
      </c>
      <c r="D18" s="656">
        <v>57886</v>
      </c>
      <c r="E18" s="657">
        <v>0.18044086653076699</v>
      </c>
      <c r="F18" s="657">
        <v>0.177329403216303</v>
      </c>
      <c r="G18" s="660">
        <v>0.183594740507312</v>
      </c>
      <c r="H18" s="659">
        <v>7989</v>
      </c>
      <c r="I18" s="659">
        <v>42544</v>
      </c>
      <c r="J18" s="657">
        <v>0.18778206092516</v>
      </c>
      <c r="K18" s="657">
        <v>0.18409929894028401</v>
      </c>
      <c r="L18" s="660">
        <v>0.19152120049888199</v>
      </c>
      <c r="M18" s="659">
        <v>2197</v>
      </c>
      <c r="N18" s="659">
        <v>14236</v>
      </c>
      <c r="O18" s="657">
        <v>0.154327058162405</v>
      </c>
      <c r="P18" s="657">
        <v>0.148485983840103</v>
      </c>
      <c r="Q18" s="660">
        <v>0.160354635736915</v>
      </c>
    </row>
    <row r="19" spans="1:17" ht="15.5" x14ac:dyDescent="0.35">
      <c r="A19" s="141"/>
      <c r="B19" s="654">
        <v>2018</v>
      </c>
      <c r="C19" s="655">
        <v>9750</v>
      </c>
      <c r="D19" s="656">
        <v>54824</v>
      </c>
      <c r="E19" s="657">
        <v>0.17784182110024799</v>
      </c>
      <c r="F19" s="657">
        <v>0.17466363394478801</v>
      </c>
      <c r="G19" s="660">
        <v>0.18106515164800899</v>
      </c>
      <c r="H19" s="659">
        <v>7405</v>
      </c>
      <c r="I19" s="659">
        <v>40119</v>
      </c>
      <c r="J19" s="657">
        <v>0.18457588673695799</v>
      </c>
      <c r="K19" s="657">
        <v>0.18080991973437599</v>
      </c>
      <c r="L19" s="660">
        <v>0.18840225268926999</v>
      </c>
      <c r="M19" s="659">
        <v>2119</v>
      </c>
      <c r="N19" s="659">
        <v>13618</v>
      </c>
      <c r="O19" s="657">
        <v>0.15560287854310501</v>
      </c>
      <c r="P19" s="657">
        <v>0.149612099240887</v>
      </c>
      <c r="Q19" s="660">
        <v>0.16178790285456601</v>
      </c>
    </row>
    <row r="20" spans="1:17" ht="15.5" x14ac:dyDescent="0.35">
      <c r="A20" s="141"/>
      <c r="B20" s="654">
        <v>2019</v>
      </c>
      <c r="C20" s="655">
        <v>11433</v>
      </c>
      <c r="D20" s="656">
        <v>69992</v>
      </c>
      <c r="E20" s="657">
        <v>0.16334723968453499</v>
      </c>
      <c r="F20" s="657">
        <v>0.160626978295624</v>
      </c>
      <c r="G20" s="660">
        <v>0.16610445291768899</v>
      </c>
      <c r="H20" s="659">
        <v>8829</v>
      </c>
      <c r="I20" s="659">
        <v>52072</v>
      </c>
      <c r="J20" s="657">
        <v>0.16955369488400701</v>
      </c>
      <c r="K20" s="657">
        <v>0.16635513411621</v>
      </c>
      <c r="L20" s="660">
        <v>0.17280100746600399</v>
      </c>
      <c r="M20" s="659">
        <v>2299</v>
      </c>
      <c r="N20" s="659">
        <v>16395</v>
      </c>
      <c r="O20" s="657">
        <v>0.140225678560537</v>
      </c>
      <c r="P20" s="657">
        <v>0.13499497038862901</v>
      </c>
      <c r="Q20" s="660">
        <v>0.145624942327548</v>
      </c>
    </row>
    <row r="21" spans="1:17" ht="15.5" x14ac:dyDescent="0.35">
      <c r="A21" s="141"/>
      <c r="B21" s="654">
        <v>2020</v>
      </c>
      <c r="C21" s="655">
        <v>6129</v>
      </c>
      <c r="D21" s="656">
        <v>37794</v>
      </c>
      <c r="E21" s="657">
        <v>0.162168598190189</v>
      </c>
      <c r="F21" s="657">
        <v>0.158486768955381</v>
      </c>
      <c r="G21" s="660">
        <v>0.165919096183228</v>
      </c>
      <c r="H21" s="659">
        <v>4738</v>
      </c>
      <c r="I21" s="659">
        <v>28023</v>
      </c>
      <c r="J21" s="657">
        <v>0.169075402348071</v>
      </c>
      <c r="K21" s="657">
        <v>0.164732369877648</v>
      </c>
      <c r="L21" s="660">
        <v>0.17350915022904101</v>
      </c>
      <c r="M21" s="659">
        <v>1241</v>
      </c>
      <c r="N21" s="659">
        <v>8960</v>
      </c>
      <c r="O21" s="657">
        <v>0.138504464285714</v>
      </c>
      <c r="P21" s="657">
        <v>0.13150682680029599</v>
      </c>
      <c r="Q21" s="660">
        <v>0.14581193996287001</v>
      </c>
    </row>
    <row r="22" spans="1:17" ht="15.5" x14ac:dyDescent="0.35">
      <c r="A22" s="141"/>
      <c r="B22" s="661"/>
      <c r="C22" s="662"/>
      <c r="D22" s="606"/>
      <c r="E22" s="661"/>
      <c r="F22" s="662"/>
      <c r="G22" s="662"/>
      <c r="H22" s="606"/>
      <c r="I22" s="661"/>
      <c r="J22" s="662"/>
      <c r="K22" s="662"/>
      <c r="L22" s="662"/>
      <c r="M22" s="662"/>
      <c r="N22" s="643"/>
      <c r="O22" s="643"/>
      <c r="P22" s="643"/>
      <c r="Q22" s="643"/>
    </row>
    <row r="23" spans="1:17" ht="15.5" x14ac:dyDescent="0.35">
      <c r="A23" s="141"/>
      <c r="B23" s="64" t="s">
        <v>971</v>
      </c>
      <c r="C23" s="606"/>
      <c r="D23" s="606"/>
      <c r="E23" s="643"/>
      <c r="F23" s="644"/>
      <c r="G23" s="643"/>
      <c r="H23" s="643"/>
      <c r="I23" s="644"/>
      <c r="J23" s="643"/>
      <c r="K23" s="606"/>
      <c r="L23" s="606"/>
      <c r="M23" s="606"/>
      <c r="N23" s="643"/>
      <c r="O23" s="64"/>
      <c r="P23" s="606"/>
      <c r="Q23" s="643"/>
    </row>
    <row r="24" spans="1:17" ht="15.5" x14ac:dyDescent="0.35">
      <c r="A24" s="141"/>
      <c r="B24" s="928" t="s">
        <v>972</v>
      </c>
      <c r="C24" s="107"/>
      <c r="D24" s="107"/>
      <c r="E24" s="107"/>
      <c r="F24" s="107"/>
      <c r="G24" s="643"/>
      <c r="H24" s="643"/>
      <c r="I24" s="644"/>
      <c r="J24" s="643"/>
      <c r="K24" s="645"/>
      <c r="L24" s="645"/>
      <c r="M24" s="645"/>
      <c r="N24" s="646"/>
      <c r="O24" s="106"/>
      <c r="P24" s="645"/>
      <c r="Q24" s="643"/>
    </row>
    <row r="25" spans="1:17" ht="18" x14ac:dyDescent="0.4">
      <c r="A25" s="141"/>
      <c r="B25" s="81"/>
      <c r="C25" s="606"/>
      <c r="D25" s="606"/>
      <c r="E25" s="643"/>
      <c r="F25" s="644"/>
      <c r="G25" s="643"/>
      <c r="H25" s="643"/>
      <c r="I25" s="644"/>
      <c r="J25" s="643"/>
      <c r="K25" s="606"/>
      <c r="L25" s="606"/>
      <c r="M25" s="606"/>
      <c r="N25" s="643"/>
      <c r="O25" s="81"/>
      <c r="P25" s="606"/>
      <c r="Q25" s="643"/>
    </row>
    <row r="26" spans="1:17" ht="15.5" x14ac:dyDescent="0.35">
      <c r="A26" s="141"/>
      <c r="B26" s="647"/>
      <c r="C26" s="644"/>
      <c r="E26" s="866" t="s">
        <v>966</v>
      </c>
      <c r="F26" s="648"/>
      <c r="G26" s="648"/>
      <c r="H26" s="643"/>
      <c r="J26" s="866" t="s">
        <v>967</v>
      </c>
      <c r="K26" s="649"/>
      <c r="L26" s="649"/>
      <c r="M26" s="643"/>
      <c r="O26" s="866" t="s">
        <v>968</v>
      </c>
      <c r="P26" s="649"/>
      <c r="Q26" s="649"/>
    </row>
    <row r="27" spans="1:17" ht="15.5" x14ac:dyDescent="0.35">
      <c r="A27" s="141"/>
      <c r="B27" s="650" t="s">
        <v>275</v>
      </c>
      <c r="C27" s="651" t="s">
        <v>973</v>
      </c>
      <c r="D27" s="652" t="s">
        <v>974</v>
      </c>
      <c r="E27" s="652" t="s">
        <v>899</v>
      </c>
      <c r="F27" s="651" t="s">
        <v>717</v>
      </c>
      <c r="G27" s="653" t="s">
        <v>719</v>
      </c>
      <c r="H27" s="651" t="s">
        <v>973</v>
      </c>
      <c r="I27" s="652" t="s">
        <v>974</v>
      </c>
      <c r="J27" s="652" t="s">
        <v>899</v>
      </c>
      <c r="K27" s="651" t="s">
        <v>717</v>
      </c>
      <c r="L27" s="653" t="s">
        <v>719</v>
      </c>
      <c r="M27" s="651" t="s">
        <v>973</v>
      </c>
      <c r="N27" s="652" t="s">
        <v>974</v>
      </c>
      <c r="O27" s="652" t="s">
        <v>899</v>
      </c>
      <c r="P27" s="651" t="s">
        <v>717</v>
      </c>
      <c r="Q27" s="653" t="s">
        <v>719</v>
      </c>
    </row>
    <row r="28" spans="1:17" ht="15.5" x14ac:dyDescent="0.35">
      <c r="A28" s="141"/>
      <c r="B28" s="654">
        <v>2016</v>
      </c>
      <c r="C28" s="663">
        <v>1545</v>
      </c>
      <c r="D28" s="663">
        <v>14640</v>
      </c>
      <c r="E28" s="664">
        <v>0.105532786885246</v>
      </c>
      <c r="F28" s="664">
        <v>0.100659005274415</v>
      </c>
      <c r="G28" s="665">
        <v>0.110613526425737</v>
      </c>
      <c r="H28" s="666">
        <v>397</v>
      </c>
      <c r="I28" s="663">
        <v>11390</v>
      </c>
      <c r="J28" s="664">
        <v>3.4855136084284498E-2</v>
      </c>
      <c r="K28" s="664">
        <v>3.1640539570701398E-2</v>
      </c>
      <c r="L28" s="665">
        <v>3.8383381834930799E-2</v>
      </c>
      <c r="M28" s="666">
        <v>922</v>
      </c>
      <c r="N28" s="663">
        <v>2897</v>
      </c>
      <c r="O28" s="664">
        <v>0.31826026924404599</v>
      </c>
      <c r="P28" s="664">
        <v>0.30154857097218302</v>
      </c>
      <c r="Q28" s="665">
        <v>0.33545330763855402</v>
      </c>
    </row>
    <row r="29" spans="1:17" ht="15.5" x14ac:dyDescent="0.35">
      <c r="A29" s="141"/>
      <c r="B29" s="654">
        <v>2017</v>
      </c>
      <c r="C29" s="663">
        <v>1284</v>
      </c>
      <c r="D29" s="663">
        <v>12885</v>
      </c>
      <c r="E29" s="664">
        <v>9.965075669383E-2</v>
      </c>
      <c r="F29" s="664">
        <v>9.4597554615637305E-2</v>
      </c>
      <c r="G29" s="667">
        <v>0.104942603205189</v>
      </c>
      <c r="H29" s="666">
        <v>329</v>
      </c>
      <c r="I29" s="663">
        <v>10046</v>
      </c>
      <c r="J29" s="664">
        <v>3.2749352976309001E-2</v>
      </c>
      <c r="K29" s="664">
        <v>2.9443694205170502E-2</v>
      </c>
      <c r="L29" s="667">
        <v>3.6412216212182297E-2</v>
      </c>
      <c r="M29" s="666">
        <v>767</v>
      </c>
      <c r="N29" s="663">
        <v>2534</v>
      </c>
      <c r="O29" s="664">
        <v>0.30268350434096303</v>
      </c>
      <c r="P29" s="664">
        <v>0.28510553997699301</v>
      </c>
      <c r="Q29" s="667">
        <v>0.320858813499725</v>
      </c>
    </row>
    <row r="30" spans="1:17" ht="15.5" x14ac:dyDescent="0.35">
      <c r="A30" s="141"/>
      <c r="B30" s="654">
        <v>2018</v>
      </c>
      <c r="C30" s="663">
        <v>1130</v>
      </c>
      <c r="D30" s="663">
        <v>11832</v>
      </c>
      <c r="E30" s="664">
        <v>9.5503718728870896E-2</v>
      </c>
      <c r="F30" s="664">
        <v>9.0338423031414095E-2</v>
      </c>
      <c r="G30" s="667">
        <v>0.100931582290731</v>
      </c>
      <c r="H30" s="666">
        <v>265</v>
      </c>
      <c r="I30" s="663">
        <v>9148</v>
      </c>
      <c r="J30" s="664">
        <v>2.8968080454744201E-2</v>
      </c>
      <c r="K30" s="664">
        <v>2.57239743169328E-2</v>
      </c>
      <c r="L30" s="667">
        <v>3.2607615147629901E-2</v>
      </c>
      <c r="M30" s="666">
        <v>700</v>
      </c>
      <c r="N30" s="663">
        <v>2435</v>
      </c>
      <c r="O30" s="664">
        <v>0.28747433264887101</v>
      </c>
      <c r="P30" s="664">
        <v>0.26984390796778501</v>
      </c>
      <c r="Q30" s="667">
        <v>0.30577426259567803</v>
      </c>
    </row>
    <row r="31" spans="1:17" ht="15.5" x14ac:dyDescent="0.35">
      <c r="A31" s="141"/>
      <c r="B31" s="654">
        <v>2019</v>
      </c>
      <c r="C31" s="663">
        <v>1268</v>
      </c>
      <c r="D31" s="663">
        <v>13132</v>
      </c>
      <c r="E31" s="664">
        <v>9.6558026195552801E-2</v>
      </c>
      <c r="F31" s="664">
        <v>9.1623793092368497E-2</v>
      </c>
      <c r="G31" s="667">
        <v>0.10172822526007599</v>
      </c>
      <c r="H31" s="666">
        <v>333</v>
      </c>
      <c r="I31" s="663">
        <v>10224</v>
      </c>
      <c r="J31" s="664">
        <v>3.2570422535211301E-2</v>
      </c>
      <c r="K31" s="664">
        <v>2.9301356130523801E-2</v>
      </c>
      <c r="L31" s="667">
        <v>3.61906112134762E-2</v>
      </c>
      <c r="M31" s="666">
        <v>732</v>
      </c>
      <c r="N31" s="663">
        <v>2580</v>
      </c>
      <c r="O31" s="664">
        <v>0.28372093023255801</v>
      </c>
      <c r="P31" s="664">
        <v>0.26665741428969603</v>
      </c>
      <c r="Q31" s="667">
        <v>0.30142754069459299</v>
      </c>
    </row>
    <row r="32" spans="1:17" ht="15.5" x14ac:dyDescent="0.35">
      <c r="A32" s="141"/>
      <c r="B32" s="654">
        <v>2020</v>
      </c>
      <c r="C32" s="663">
        <v>645</v>
      </c>
      <c r="D32" s="663">
        <v>6888</v>
      </c>
      <c r="E32" s="664">
        <v>9.3641114982578405E-2</v>
      </c>
      <c r="F32" s="664">
        <v>8.6985861405337803E-2</v>
      </c>
      <c r="G32" s="667">
        <v>0.10074937112307999</v>
      </c>
      <c r="H32" s="666">
        <v>165</v>
      </c>
      <c r="I32" s="663">
        <v>5351</v>
      </c>
      <c r="J32" s="664">
        <v>3.0835357877032302E-2</v>
      </c>
      <c r="K32" s="664">
        <v>2.65295289036751E-2</v>
      </c>
      <c r="L32" s="667">
        <v>3.5814325977551603E-2</v>
      </c>
      <c r="M32" s="666">
        <v>381</v>
      </c>
      <c r="N32" s="663">
        <v>1379</v>
      </c>
      <c r="O32" s="664">
        <v>0.27628716461203801</v>
      </c>
      <c r="P32" s="664">
        <v>0.25333229036917798</v>
      </c>
      <c r="Q32" s="667">
        <v>0.30048496318193701</v>
      </c>
    </row>
    <row r="33" spans="1:17" ht="15.5" x14ac:dyDescent="0.35">
      <c r="A33" s="141"/>
      <c r="B33" s="661"/>
      <c r="C33" s="662"/>
      <c r="D33" s="606"/>
      <c r="E33" s="661"/>
      <c r="F33" s="662"/>
      <c r="G33" s="662"/>
      <c r="H33" s="606"/>
      <c r="I33" s="661"/>
      <c r="J33" s="662"/>
      <c r="K33" s="662"/>
      <c r="L33" s="662"/>
      <c r="M33" s="662"/>
      <c r="N33" s="643"/>
      <c r="O33" s="643"/>
      <c r="P33" s="643"/>
      <c r="Q33" s="643"/>
    </row>
    <row r="34" spans="1:17" ht="15.5" x14ac:dyDescent="0.35">
      <c r="A34" s="141"/>
      <c r="B34" s="64" t="s">
        <v>975</v>
      </c>
      <c r="C34" s="644"/>
      <c r="D34" s="643"/>
      <c r="E34" s="644"/>
      <c r="F34" s="643"/>
      <c r="G34" s="662"/>
      <c r="H34" s="606"/>
      <c r="I34" s="661"/>
      <c r="J34" s="662"/>
      <c r="K34" s="662"/>
      <c r="L34" s="662"/>
      <c r="M34" s="662"/>
      <c r="N34" s="643"/>
      <c r="O34" s="643"/>
      <c r="P34" s="643"/>
      <c r="Q34" s="643"/>
    </row>
    <row r="35" spans="1:17" ht="15.5" x14ac:dyDescent="0.35">
      <c r="A35" s="141"/>
      <c r="B35" s="929" t="s">
        <v>976</v>
      </c>
      <c r="C35" s="109"/>
      <c r="D35" s="109"/>
      <c r="E35" s="109"/>
      <c r="F35" s="109"/>
      <c r="G35" s="109"/>
      <c r="H35" s="606"/>
      <c r="I35" s="661"/>
      <c r="J35" s="662"/>
      <c r="K35" s="662"/>
      <c r="L35" s="662"/>
      <c r="M35" s="662"/>
      <c r="N35" s="643"/>
      <c r="O35" s="643"/>
      <c r="P35" s="643"/>
      <c r="Q35" s="643"/>
    </row>
    <row r="36" spans="1:17" ht="15.5" x14ac:dyDescent="0.35">
      <c r="A36" s="141"/>
      <c r="B36" s="643"/>
      <c r="C36" s="644"/>
      <c r="D36" s="643"/>
      <c r="E36" s="644"/>
      <c r="F36" s="643"/>
      <c r="G36" s="662"/>
      <c r="H36" s="606"/>
      <c r="I36" s="661"/>
      <c r="J36" s="662"/>
      <c r="K36" s="662"/>
      <c r="L36" s="662"/>
      <c r="M36" s="662"/>
      <c r="N36" s="643"/>
      <c r="O36" s="643"/>
      <c r="P36" s="643"/>
      <c r="Q36" s="643"/>
    </row>
    <row r="37" spans="1:17" ht="15.5" x14ac:dyDescent="0.35">
      <c r="A37" s="141"/>
      <c r="B37" s="668"/>
      <c r="C37" s="669" t="s">
        <v>967</v>
      </c>
      <c r="D37" s="670"/>
      <c r="E37" s="671" t="s">
        <v>968</v>
      </c>
      <c r="F37" s="669"/>
      <c r="G37" s="662"/>
      <c r="H37" s="606"/>
      <c r="I37" s="661"/>
      <c r="J37" s="662"/>
      <c r="K37" s="662"/>
      <c r="L37" s="662"/>
      <c r="M37" s="662"/>
      <c r="N37" s="643"/>
      <c r="O37" s="643"/>
      <c r="P37" s="643"/>
      <c r="Q37" s="643"/>
    </row>
    <row r="38" spans="1:17" ht="16" thickBot="1" x14ac:dyDescent="0.4">
      <c r="A38" s="141"/>
      <c r="B38" s="672" t="s">
        <v>977</v>
      </c>
      <c r="C38" s="673" t="s">
        <v>978</v>
      </c>
      <c r="D38" s="674" t="s">
        <v>899</v>
      </c>
      <c r="E38" s="673" t="s">
        <v>978</v>
      </c>
      <c r="F38" s="674" t="s">
        <v>899</v>
      </c>
      <c r="G38" s="662"/>
      <c r="H38" s="606"/>
      <c r="I38" s="661"/>
      <c r="J38" s="662"/>
      <c r="K38" s="662"/>
      <c r="L38" s="662"/>
      <c r="M38" s="662"/>
      <c r="N38" s="643"/>
      <c r="O38" s="643"/>
      <c r="P38" s="643"/>
      <c r="Q38" s="643"/>
    </row>
    <row r="39" spans="1:17" ht="15.5" x14ac:dyDescent="0.35">
      <c r="A39" s="141"/>
      <c r="B39" s="675" t="s">
        <v>979</v>
      </c>
      <c r="C39" s="676">
        <v>1361</v>
      </c>
      <c r="D39" s="677">
        <v>25.434498224630907</v>
      </c>
      <c r="E39" s="678">
        <v>72</v>
      </c>
      <c r="F39" s="679">
        <v>5.2211747643219724</v>
      </c>
      <c r="G39" s="662"/>
      <c r="H39" s="606"/>
      <c r="I39" s="661"/>
      <c r="J39" s="662"/>
      <c r="K39" s="662"/>
      <c r="L39" s="662"/>
      <c r="M39" s="662"/>
      <c r="N39" s="643"/>
      <c r="O39" s="643"/>
      <c r="P39" s="643"/>
      <c r="Q39" s="643"/>
    </row>
    <row r="40" spans="1:17" ht="15.5" x14ac:dyDescent="0.35">
      <c r="A40" s="141"/>
      <c r="B40" s="680" t="s">
        <v>980</v>
      </c>
      <c r="C40" s="676">
        <v>1027</v>
      </c>
      <c r="D40" s="681">
        <v>19.192674266492244</v>
      </c>
      <c r="E40" s="678">
        <v>209</v>
      </c>
      <c r="F40" s="679">
        <v>15.155910079767947</v>
      </c>
      <c r="G40" s="662"/>
      <c r="H40" s="606"/>
      <c r="I40" s="661"/>
      <c r="J40" s="662"/>
      <c r="K40" s="662"/>
      <c r="L40" s="662"/>
      <c r="M40" s="662"/>
      <c r="N40" s="643"/>
      <c r="O40" s="643"/>
      <c r="P40" s="643"/>
      <c r="Q40" s="643"/>
    </row>
    <row r="41" spans="1:17" ht="15.5" x14ac:dyDescent="0.35">
      <c r="A41" s="141"/>
      <c r="B41" s="680" t="s">
        <v>981</v>
      </c>
      <c r="C41" s="676">
        <v>2281</v>
      </c>
      <c r="D41" s="681">
        <v>42.627546253036812</v>
      </c>
      <c r="E41" s="678">
        <v>434</v>
      </c>
      <c r="F41" s="679">
        <v>31.472081218274113</v>
      </c>
      <c r="G41" s="662"/>
      <c r="H41" s="606"/>
      <c r="I41" s="661"/>
      <c r="J41" s="662"/>
      <c r="K41" s="662"/>
      <c r="L41" s="662"/>
      <c r="M41" s="662"/>
      <c r="N41" s="643"/>
      <c r="O41" s="643"/>
      <c r="P41" s="643"/>
      <c r="Q41" s="643"/>
    </row>
    <row r="42" spans="1:17" ht="15.5" x14ac:dyDescent="0.35">
      <c r="A42" s="141"/>
      <c r="B42" s="680" t="s">
        <v>982</v>
      </c>
      <c r="C42" s="682">
        <v>300</v>
      </c>
      <c r="D42" s="681">
        <v>5.6064287049149693</v>
      </c>
      <c r="E42" s="678">
        <v>605</v>
      </c>
      <c r="F42" s="679">
        <v>43.872371283538797</v>
      </c>
      <c r="G42" s="662"/>
      <c r="H42" s="606"/>
      <c r="I42" s="661"/>
      <c r="J42" s="662"/>
      <c r="K42" s="662"/>
      <c r="L42" s="662"/>
      <c r="M42" s="662"/>
      <c r="N42" s="643"/>
      <c r="O42" s="643"/>
      <c r="P42" s="643"/>
      <c r="Q42" s="643"/>
    </row>
    <row r="43" spans="1:17" ht="15.5" x14ac:dyDescent="0.35">
      <c r="A43" s="141"/>
      <c r="B43" s="680" t="s">
        <v>983</v>
      </c>
      <c r="C43" s="682">
        <v>379</v>
      </c>
      <c r="D43" s="681">
        <v>7.0827882638759112</v>
      </c>
      <c r="E43" s="678">
        <v>58</v>
      </c>
      <c r="F43" s="679">
        <v>4.2059463379260338</v>
      </c>
      <c r="G43" s="662"/>
      <c r="H43" s="606"/>
      <c r="I43" s="661"/>
      <c r="J43" s="662"/>
      <c r="K43" s="662"/>
      <c r="L43" s="662"/>
      <c r="M43" s="662"/>
      <c r="N43" s="643"/>
      <c r="O43" s="643"/>
      <c r="P43" s="643"/>
      <c r="Q43" s="643"/>
    </row>
    <row r="44" spans="1:17" ht="15" customHeight="1" x14ac:dyDescent="0.35">
      <c r="A44" s="141"/>
      <c r="B44" s="680" t="s">
        <v>984</v>
      </c>
      <c r="C44" s="682">
        <v>2</v>
      </c>
      <c r="D44" s="681">
        <v>3.7376191366099792E-2</v>
      </c>
      <c r="E44" s="683">
        <v>0</v>
      </c>
      <c r="F44" s="679">
        <v>0</v>
      </c>
      <c r="G44" s="662"/>
      <c r="H44" s="606"/>
      <c r="I44" s="661"/>
      <c r="J44" s="662"/>
      <c r="K44" s="662"/>
      <c r="L44" s="662"/>
      <c r="M44" s="662"/>
      <c r="N44" s="643"/>
      <c r="O44" s="643"/>
      <c r="P44" s="643"/>
      <c r="Q44" s="643"/>
    </row>
    <row r="45" spans="1:17" ht="15.5" x14ac:dyDescent="0.35">
      <c r="A45" s="141"/>
      <c r="B45" s="680" t="s">
        <v>985</v>
      </c>
      <c r="C45" s="682">
        <v>1</v>
      </c>
      <c r="D45" s="681">
        <v>1.8688095683049896E-2</v>
      </c>
      <c r="E45" s="678">
        <v>1</v>
      </c>
      <c r="F45" s="679">
        <v>7.2674418604651195E-2</v>
      </c>
      <c r="G45" s="662"/>
      <c r="H45" s="606"/>
      <c r="I45" s="661"/>
      <c r="J45" s="662"/>
      <c r="K45" s="662"/>
      <c r="L45" s="662"/>
      <c r="M45" s="662"/>
      <c r="N45" s="643"/>
      <c r="O45" s="643"/>
      <c r="P45" s="643"/>
      <c r="Q45" s="643"/>
    </row>
    <row r="46" spans="1:17" ht="15.5" x14ac:dyDescent="0.35">
      <c r="A46" s="141"/>
      <c r="B46" s="643"/>
      <c r="C46" s="644"/>
      <c r="D46" s="643"/>
      <c r="E46" s="643"/>
      <c r="F46" s="644"/>
      <c r="G46" s="643"/>
      <c r="H46" s="643"/>
      <c r="I46" s="644"/>
      <c r="J46" s="643"/>
      <c r="K46" s="643"/>
      <c r="L46" s="643"/>
      <c r="M46" s="643"/>
      <c r="N46" s="643"/>
      <c r="O46" s="644"/>
      <c r="P46" s="643"/>
      <c r="Q46" s="643"/>
    </row>
    <row r="47" spans="1:17" ht="15.5" x14ac:dyDescent="0.35">
      <c r="A47" s="141"/>
      <c r="B47" s="64" t="s">
        <v>986</v>
      </c>
      <c r="C47" s="644"/>
      <c r="D47" s="643"/>
      <c r="E47" s="644"/>
      <c r="F47" s="643"/>
      <c r="G47" s="643"/>
      <c r="H47" s="643"/>
      <c r="I47" s="644"/>
      <c r="J47" s="643"/>
      <c r="K47" s="643"/>
      <c r="L47" s="643"/>
      <c r="M47" s="643"/>
      <c r="N47" s="643"/>
      <c r="O47" s="644"/>
      <c r="P47" s="643"/>
      <c r="Q47" s="643"/>
    </row>
    <row r="48" spans="1:17" ht="15.5" x14ac:dyDescent="0.35">
      <c r="A48" s="141"/>
      <c r="B48" s="929" t="s">
        <v>987</v>
      </c>
      <c r="C48" s="109"/>
      <c r="D48" s="109"/>
      <c r="E48" s="109"/>
      <c r="F48" s="109"/>
      <c r="G48" s="643"/>
      <c r="H48" s="643"/>
      <c r="I48" s="644"/>
      <c r="J48" s="643"/>
      <c r="K48" s="643"/>
      <c r="L48" s="643"/>
      <c r="M48" s="643"/>
      <c r="N48" s="643"/>
      <c r="O48" s="644"/>
      <c r="P48" s="643"/>
      <c r="Q48" s="643"/>
    </row>
    <row r="49" spans="1:17" ht="15.5" x14ac:dyDescent="0.35">
      <c r="A49" s="141"/>
      <c r="B49" s="643"/>
      <c r="C49" s="644"/>
      <c r="D49" s="643"/>
      <c r="E49" s="644"/>
      <c r="F49" s="643"/>
      <c r="G49" s="643"/>
      <c r="H49" s="643"/>
      <c r="I49" s="644"/>
      <c r="J49" s="643"/>
      <c r="K49" s="643"/>
      <c r="L49" s="643"/>
      <c r="M49" s="643"/>
      <c r="N49" s="643"/>
      <c r="O49" s="644"/>
      <c r="P49" s="643"/>
      <c r="Q49" s="643"/>
    </row>
    <row r="50" spans="1:17" ht="15.5" x14ac:dyDescent="0.35">
      <c r="A50" s="141"/>
      <c r="B50" s="668"/>
      <c r="C50" s="669" t="s">
        <v>967</v>
      </c>
      <c r="D50" s="670"/>
      <c r="E50" s="671" t="s">
        <v>968</v>
      </c>
      <c r="F50" s="669"/>
      <c r="G50" s="662"/>
      <c r="H50" s="606"/>
      <c r="I50" s="661"/>
      <c r="J50" s="662"/>
      <c r="K50" s="662"/>
      <c r="L50" s="662"/>
      <c r="M50" s="662"/>
      <c r="N50" s="643"/>
      <c r="O50" s="643"/>
      <c r="P50" s="643"/>
      <c r="Q50" s="643"/>
    </row>
    <row r="51" spans="1:17" ht="16" thickBot="1" x14ac:dyDescent="0.4">
      <c r="A51" s="141"/>
      <c r="B51" s="672" t="s">
        <v>384</v>
      </c>
      <c r="C51" s="673" t="s">
        <v>899</v>
      </c>
      <c r="D51" s="684" t="s">
        <v>978</v>
      </c>
      <c r="E51" s="673" t="s">
        <v>899</v>
      </c>
      <c r="F51" s="674" t="s">
        <v>978</v>
      </c>
      <c r="G51" s="643"/>
      <c r="H51" s="644"/>
      <c r="I51" s="643"/>
      <c r="J51" s="643"/>
      <c r="K51" s="643"/>
      <c r="L51" s="643"/>
      <c r="M51" s="643"/>
      <c r="N51" s="644"/>
      <c r="O51" s="643"/>
      <c r="P51" s="643"/>
      <c r="Q51" s="643"/>
    </row>
    <row r="52" spans="1:17" ht="14.5" customHeight="1" x14ac:dyDescent="0.35">
      <c r="A52" s="141"/>
      <c r="B52" s="685" t="s">
        <v>988</v>
      </c>
      <c r="C52" s="686">
        <v>4.5225191552980748</v>
      </c>
      <c r="D52" s="687">
        <v>242</v>
      </c>
      <c r="E52" s="688">
        <v>0.21754894851341552</v>
      </c>
      <c r="F52" s="689">
        <v>3</v>
      </c>
      <c r="G52" s="643"/>
      <c r="H52" s="644"/>
      <c r="I52" s="643"/>
      <c r="J52" s="643"/>
      <c r="K52" s="643"/>
      <c r="L52" s="643"/>
      <c r="M52" s="643"/>
      <c r="N52" s="644"/>
      <c r="O52" s="643"/>
      <c r="P52" s="643"/>
      <c r="Q52" s="643"/>
    </row>
    <row r="53" spans="1:17" ht="14.5" customHeight="1" x14ac:dyDescent="0.35">
      <c r="A53" s="141"/>
      <c r="B53" s="685" t="s">
        <v>989</v>
      </c>
      <c r="C53" s="686">
        <v>0.26163333956269857</v>
      </c>
      <c r="D53" s="690">
        <v>14</v>
      </c>
      <c r="E53" s="688">
        <v>26.25090645395214</v>
      </c>
      <c r="F53" s="689">
        <v>362</v>
      </c>
      <c r="G53" s="643"/>
      <c r="H53" s="644"/>
      <c r="I53" s="643"/>
      <c r="J53" s="643"/>
      <c r="K53" s="643"/>
      <c r="L53" s="643"/>
      <c r="M53" s="643"/>
      <c r="N53" s="644"/>
      <c r="O53" s="643"/>
      <c r="P53" s="643"/>
      <c r="Q53" s="643"/>
    </row>
    <row r="54" spans="1:17" ht="15.5" x14ac:dyDescent="0.35">
      <c r="A54" s="141"/>
      <c r="B54" s="685" t="s">
        <v>251</v>
      </c>
      <c r="C54" s="686">
        <v>5.6811810876471682</v>
      </c>
      <c r="D54" s="690">
        <v>304</v>
      </c>
      <c r="E54" s="688">
        <v>2.1029731689630169</v>
      </c>
      <c r="F54" s="689">
        <v>29</v>
      </c>
      <c r="G54" s="643"/>
      <c r="H54" s="644"/>
      <c r="I54" s="643"/>
      <c r="J54" s="643"/>
      <c r="K54" s="643"/>
      <c r="L54" s="643"/>
      <c r="M54" s="643"/>
      <c r="N54" s="644"/>
      <c r="O54" s="643"/>
      <c r="P54" s="643"/>
      <c r="Q54" s="643"/>
    </row>
    <row r="55" spans="1:17" ht="15.5" x14ac:dyDescent="0.35">
      <c r="A55" s="141"/>
      <c r="B55" s="685" t="s">
        <v>990</v>
      </c>
      <c r="C55" s="686">
        <v>10.185012147262194</v>
      </c>
      <c r="D55" s="690">
        <v>545</v>
      </c>
      <c r="E55" s="688">
        <v>1.5953589557650472</v>
      </c>
      <c r="F55" s="689">
        <v>22</v>
      </c>
      <c r="G55" s="643"/>
      <c r="H55" s="644"/>
      <c r="I55" s="643"/>
      <c r="J55" s="643"/>
      <c r="K55" s="643"/>
      <c r="L55" s="643"/>
      <c r="M55" s="643"/>
      <c r="N55" s="644"/>
      <c r="O55" s="643"/>
      <c r="P55" s="643"/>
      <c r="Q55" s="643"/>
    </row>
    <row r="56" spans="1:17" ht="15.5" x14ac:dyDescent="0.35">
      <c r="A56" s="141"/>
      <c r="B56" s="685" t="s">
        <v>253</v>
      </c>
      <c r="C56" s="686">
        <v>2.8219024481405346</v>
      </c>
      <c r="D56" s="690">
        <v>151</v>
      </c>
      <c r="E56" s="688">
        <v>1.3778100072516315</v>
      </c>
      <c r="F56" s="689">
        <v>19</v>
      </c>
      <c r="G56" s="643"/>
      <c r="H56" s="644"/>
      <c r="I56" s="643"/>
      <c r="J56" s="643"/>
      <c r="K56" s="643"/>
      <c r="L56" s="643"/>
      <c r="M56" s="643"/>
      <c r="N56" s="644"/>
      <c r="O56" s="643"/>
      <c r="P56" s="643"/>
      <c r="Q56" s="643"/>
    </row>
    <row r="57" spans="1:17" ht="15.5" x14ac:dyDescent="0.35">
      <c r="A57" s="141"/>
      <c r="B57" s="685" t="s">
        <v>846</v>
      </c>
      <c r="C57" s="686">
        <v>17.043543262941508</v>
      </c>
      <c r="D57" s="690">
        <v>912</v>
      </c>
      <c r="E57" s="688">
        <v>14.503263234227701</v>
      </c>
      <c r="F57" s="689">
        <v>200</v>
      </c>
      <c r="G57" s="643"/>
      <c r="H57" s="644"/>
      <c r="I57" s="643"/>
      <c r="J57" s="643"/>
      <c r="K57" s="643"/>
      <c r="L57" s="643"/>
      <c r="M57" s="643"/>
      <c r="N57" s="644"/>
      <c r="O57" s="643"/>
      <c r="P57" s="643"/>
      <c r="Q57" s="643"/>
    </row>
    <row r="58" spans="1:17" ht="15.5" x14ac:dyDescent="0.35">
      <c r="A58" s="141"/>
      <c r="B58" s="685" t="s">
        <v>991</v>
      </c>
      <c r="C58" s="686">
        <v>5.9988787142590168</v>
      </c>
      <c r="D58" s="690">
        <v>321</v>
      </c>
      <c r="E58" s="688">
        <v>6.2364031907179118</v>
      </c>
      <c r="F58" s="689">
        <v>86</v>
      </c>
      <c r="G58" s="643"/>
      <c r="H58" s="644"/>
      <c r="I58" s="643"/>
      <c r="J58" s="643"/>
      <c r="K58" s="643"/>
      <c r="L58" s="643"/>
      <c r="M58" s="643"/>
      <c r="N58" s="644"/>
      <c r="O58" s="643"/>
      <c r="P58" s="643"/>
      <c r="Q58" s="643"/>
    </row>
    <row r="59" spans="1:17" ht="15.5" x14ac:dyDescent="0.35">
      <c r="A59" s="141"/>
      <c r="B59" s="685" t="s">
        <v>247</v>
      </c>
      <c r="C59" s="686">
        <v>7.4752382732199585E-2</v>
      </c>
      <c r="D59" s="690">
        <v>4</v>
      </c>
      <c r="E59" s="688">
        <v>0</v>
      </c>
      <c r="F59" s="689" t="s">
        <v>352</v>
      </c>
      <c r="G59" s="643"/>
      <c r="H59" s="644"/>
      <c r="I59" s="643"/>
      <c r="J59" s="643"/>
      <c r="K59" s="643"/>
      <c r="L59" s="643"/>
      <c r="M59" s="643"/>
      <c r="N59" s="644"/>
      <c r="O59" s="643"/>
      <c r="P59" s="643"/>
      <c r="Q59" s="643"/>
    </row>
    <row r="60" spans="1:17" ht="15.5" x14ac:dyDescent="0.35">
      <c r="A60" s="141"/>
      <c r="B60" s="685" t="s">
        <v>992</v>
      </c>
      <c r="C60" s="686">
        <v>5.083162025789572</v>
      </c>
      <c r="D60" s="690">
        <v>272</v>
      </c>
      <c r="E60" s="688">
        <v>0.43509789702683105</v>
      </c>
      <c r="F60" s="689">
        <v>6</v>
      </c>
      <c r="G60" s="643"/>
      <c r="H60" s="644"/>
      <c r="I60" s="643"/>
      <c r="J60" s="643"/>
      <c r="K60" s="643"/>
      <c r="L60" s="643"/>
      <c r="M60" s="643"/>
      <c r="N60" s="644"/>
      <c r="O60" s="643"/>
      <c r="P60" s="643"/>
      <c r="Q60" s="643"/>
    </row>
    <row r="61" spans="1:17" ht="14.5" customHeight="1" x14ac:dyDescent="0.35">
      <c r="A61" s="141"/>
      <c r="B61" s="685" t="s">
        <v>993</v>
      </c>
      <c r="C61" s="686">
        <v>1.8688095683049896E-2</v>
      </c>
      <c r="D61" s="690">
        <v>1</v>
      </c>
      <c r="E61" s="688">
        <v>7.2516316171138503E-2</v>
      </c>
      <c r="F61" s="689">
        <v>1</v>
      </c>
      <c r="G61" s="643"/>
      <c r="H61" s="644"/>
      <c r="I61" s="643"/>
      <c r="J61" s="643"/>
      <c r="K61" s="643"/>
      <c r="L61" s="643"/>
      <c r="M61" s="643"/>
      <c r="N61" s="644"/>
      <c r="O61" s="643"/>
      <c r="P61" s="643"/>
      <c r="Q61" s="643"/>
    </row>
    <row r="62" spans="1:17" ht="15.5" x14ac:dyDescent="0.35">
      <c r="A62" s="141"/>
      <c r="B62" s="685" t="s">
        <v>994</v>
      </c>
      <c r="C62" s="686">
        <v>16.127826574472063</v>
      </c>
      <c r="D62" s="690">
        <v>863</v>
      </c>
      <c r="E62" s="688">
        <v>5.3662073966642492</v>
      </c>
      <c r="F62" s="689">
        <v>74</v>
      </c>
      <c r="G62" s="643"/>
      <c r="H62" s="644"/>
      <c r="I62" s="643"/>
      <c r="J62" s="643"/>
      <c r="K62" s="643"/>
      <c r="L62" s="643"/>
      <c r="M62" s="643"/>
      <c r="N62" s="644"/>
      <c r="O62" s="643"/>
      <c r="P62" s="643"/>
      <c r="Q62" s="643"/>
    </row>
    <row r="63" spans="1:17" ht="15.5" x14ac:dyDescent="0.35">
      <c r="A63" s="141"/>
      <c r="B63" s="685" t="s">
        <v>995</v>
      </c>
      <c r="C63" s="686">
        <v>0.16819286114744908</v>
      </c>
      <c r="D63" s="690">
        <v>9</v>
      </c>
      <c r="E63" s="688">
        <v>0</v>
      </c>
      <c r="F63" s="689" t="s">
        <v>352</v>
      </c>
      <c r="G63" s="643"/>
      <c r="H63" s="644"/>
      <c r="I63" s="643"/>
      <c r="J63" s="643"/>
      <c r="K63" s="643"/>
      <c r="L63" s="643"/>
      <c r="M63" s="643"/>
      <c r="N63" s="644"/>
      <c r="O63" s="643"/>
      <c r="P63" s="643"/>
      <c r="Q63" s="643"/>
    </row>
    <row r="64" spans="1:17" ht="15.5" x14ac:dyDescent="0.35">
      <c r="A64" s="141"/>
      <c r="B64" s="685" t="s">
        <v>996</v>
      </c>
      <c r="C64" s="686">
        <v>1.9622500467202393</v>
      </c>
      <c r="D64" s="690">
        <v>105</v>
      </c>
      <c r="E64" s="688">
        <v>11.385061638868747</v>
      </c>
      <c r="F64" s="689">
        <v>157</v>
      </c>
      <c r="G64" s="643"/>
      <c r="H64" s="644"/>
      <c r="I64" s="643"/>
      <c r="J64" s="643"/>
      <c r="K64" s="643"/>
      <c r="L64" s="643"/>
      <c r="M64" s="643"/>
      <c r="N64" s="644"/>
      <c r="O64" s="643"/>
      <c r="P64" s="643"/>
      <c r="Q64" s="643"/>
    </row>
    <row r="65" spans="1:17" ht="14.5" customHeight="1" x14ac:dyDescent="0.35">
      <c r="A65" s="141"/>
      <c r="B65" s="685" t="s">
        <v>997</v>
      </c>
      <c r="C65" s="686">
        <v>28.742291160530741</v>
      </c>
      <c r="D65" s="691">
        <v>1538</v>
      </c>
      <c r="E65" s="688">
        <v>29.079042784626541</v>
      </c>
      <c r="F65" s="689">
        <v>401</v>
      </c>
      <c r="G65" s="643"/>
      <c r="H65" s="644"/>
      <c r="I65" s="643"/>
      <c r="J65" s="643"/>
      <c r="K65" s="643"/>
      <c r="L65" s="643"/>
      <c r="M65" s="643"/>
      <c r="N65" s="644"/>
      <c r="O65" s="643"/>
      <c r="P65" s="643"/>
      <c r="Q65" s="643"/>
    </row>
    <row r="66" spans="1:17" ht="15.5" x14ac:dyDescent="0.35">
      <c r="A66" s="141"/>
      <c r="B66" s="685" t="s">
        <v>934</v>
      </c>
      <c r="C66" s="686">
        <v>1.8688095683049896E-2</v>
      </c>
      <c r="D66" s="690">
        <v>1</v>
      </c>
      <c r="E66" s="688">
        <v>0</v>
      </c>
      <c r="F66" s="689" t="s">
        <v>352</v>
      </c>
      <c r="G66" s="643"/>
      <c r="H66" s="644"/>
      <c r="I66" s="643"/>
      <c r="J66" s="643"/>
      <c r="K66" s="643"/>
      <c r="L66" s="643"/>
      <c r="M66" s="643"/>
      <c r="N66" s="644"/>
      <c r="O66" s="643"/>
      <c r="P66" s="643"/>
      <c r="Q66" s="643"/>
    </row>
    <row r="67" spans="1:17" ht="15.5" x14ac:dyDescent="0.35">
      <c r="A67" s="141"/>
      <c r="B67" s="685" t="s">
        <v>363</v>
      </c>
      <c r="C67" s="686">
        <v>1.289478602130443</v>
      </c>
      <c r="D67" s="690">
        <v>69</v>
      </c>
      <c r="E67" s="688">
        <v>1.3778100072516315</v>
      </c>
      <c r="F67" s="689">
        <v>19</v>
      </c>
      <c r="G67" s="643"/>
      <c r="H67" s="644"/>
      <c r="I67" s="643"/>
      <c r="J67" s="643"/>
      <c r="K67" s="643"/>
      <c r="L67" s="643"/>
      <c r="M67" s="643"/>
      <c r="N67" s="644"/>
      <c r="O67" s="643"/>
      <c r="P67" s="643"/>
      <c r="Q67" s="643"/>
    </row>
    <row r="68" spans="1:17" ht="15.5" x14ac:dyDescent="0.35">
      <c r="A68" s="141"/>
      <c r="B68" s="643"/>
      <c r="C68" s="644"/>
      <c r="D68" s="643"/>
      <c r="E68" s="644"/>
      <c r="F68" s="643"/>
      <c r="G68" s="643"/>
      <c r="H68" s="643"/>
      <c r="I68" s="644"/>
      <c r="J68" s="643"/>
      <c r="K68" s="643"/>
      <c r="L68" s="643"/>
      <c r="M68" s="643"/>
      <c r="N68" s="643"/>
      <c r="O68" s="644"/>
      <c r="P68" s="643"/>
      <c r="Q68" s="643"/>
    </row>
  </sheetData>
  <conditionalFormatting sqref="C38:F38 D39:D45 C37 E37 F39:F45">
    <cfRule type="containsText" dxfId="117" priority="3" operator="containsText" text="NR">
      <formula>NOT(ISERROR(SEARCH("NR",C37)))</formula>
    </cfRule>
  </conditionalFormatting>
  <conditionalFormatting sqref="C51:F51 D52:D67 F52:F67">
    <cfRule type="containsText" dxfId="116" priority="2" operator="containsText" text="NR">
      <formula>NOT(ISERROR(SEARCH("NR",C51)))</formula>
    </cfRule>
  </conditionalFormatting>
  <conditionalFormatting sqref="C50 E50">
    <cfRule type="containsText" dxfId="115" priority="1" operator="containsText" text="NR">
      <formula>NOT(ISERROR(SEARCH("NR",C50)))</formula>
    </cfRule>
  </conditionalFormatting>
  <hyperlinks>
    <hyperlink ref="B8" location="Contents!A1" display="Contents!A1"/>
    <hyperlink ref="D8" location="'Tab 43 - AMU symptomic'!A1" display="Tab 43 - Companion Animal AMU Symptomatic"/>
  </hyperlink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0072CE"/>
  </sheetPr>
  <dimension ref="A1:P76"/>
  <sheetViews>
    <sheetView showGridLines="0" zoomScale="80" zoomScaleNormal="80" workbookViewId="0">
      <selection activeCell="D8" sqref="D8"/>
    </sheetView>
  </sheetViews>
  <sheetFormatPr defaultColWidth="7.1796875" defaultRowHeight="14.5" x14ac:dyDescent="0.35"/>
  <cols>
    <col min="1" max="1" width="1.453125" style="83" customWidth="1"/>
    <col min="2" max="2" width="13.453125" style="83" customWidth="1"/>
    <col min="3" max="3" width="22.54296875" style="84" customWidth="1"/>
    <col min="4" max="5" width="22.54296875" style="83" customWidth="1"/>
    <col min="6" max="7" width="22.54296875" style="84" customWidth="1"/>
    <col min="8" max="8" width="22.54296875" style="83" customWidth="1"/>
    <col min="9" max="9" width="22.54296875" style="84" customWidth="1"/>
    <col min="10" max="11" width="22.54296875" style="83" customWidth="1"/>
    <col min="12" max="12" width="22.54296875" style="84" customWidth="1"/>
    <col min="13" max="13" width="20.453125" style="83" customWidth="1"/>
    <col min="14" max="14" width="15.26953125" style="83" customWidth="1"/>
    <col min="15" max="15" width="7.54296875" style="84" bestFit="1" customWidth="1"/>
    <col min="16" max="16" width="9.81640625" style="83" customWidth="1"/>
    <col min="17" max="17" width="9.54296875" style="83" bestFit="1" customWidth="1"/>
    <col min="18" max="18" width="9" style="83" bestFit="1" customWidth="1"/>
    <col min="19" max="19" width="5.453125" style="83" customWidth="1"/>
    <col min="20" max="20" width="10.81640625" style="83" bestFit="1" customWidth="1"/>
    <col min="21" max="21" width="7.1796875" style="83"/>
    <col min="22" max="22" width="33.54296875" style="83" customWidth="1"/>
    <col min="23" max="24" width="9.54296875" style="83" customWidth="1"/>
    <col min="25" max="25" width="11" style="83" customWidth="1"/>
    <col min="26" max="26" width="9.54296875" style="83" customWidth="1"/>
    <col min="27" max="27" width="4.453125" style="83" bestFit="1" customWidth="1"/>
    <col min="28" max="28" width="10.81640625" style="83" bestFit="1" customWidth="1"/>
    <col min="29" max="30" width="7.1796875" style="83"/>
    <col min="31" max="31" width="9.453125" style="83" customWidth="1"/>
    <col min="32" max="33" width="7.1796875" style="83"/>
    <col min="34" max="34" width="10.81640625" style="83" bestFit="1" customWidth="1"/>
    <col min="35" max="16384" width="7.1796875" style="83"/>
  </cols>
  <sheetData>
    <row r="1" spans="1:16" s="15" customFormat="1" ht="5.15" customHeight="1" x14ac:dyDescent="0.35">
      <c r="A1" s="30"/>
      <c r="B1" s="37"/>
      <c r="C1" s="37"/>
      <c r="D1" s="22"/>
      <c r="E1" s="22"/>
      <c r="F1" s="22"/>
      <c r="G1" s="22"/>
      <c r="H1" s="22"/>
      <c r="I1" s="30"/>
      <c r="J1" s="30"/>
      <c r="K1" s="30"/>
      <c r="L1" s="30"/>
      <c r="M1" s="30"/>
      <c r="N1" s="30"/>
      <c r="O1" s="30"/>
      <c r="P1" s="30"/>
    </row>
    <row r="2" spans="1:16" s="15" customFormat="1" ht="15.5" x14ac:dyDescent="0.35">
      <c r="A2" s="30"/>
      <c r="B2" s="37"/>
      <c r="C2" s="37"/>
      <c r="D2" s="22"/>
      <c r="E2" s="22"/>
      <c r="F2" s="22"/>
      <c r="G2" s="22"/>
      <c r="H2" s="22"/>
      <c r="I2" s="30"/>
      <c r="J2" s="30"/>
      <c r="K2" s="30"/>
      <c r="L2" s="30"/>
      <c r="M2" s="30"/>
      <c r="N2" s="30"/>
      <c r="O2" s="30"/>
      <c r="P2" s="30"/>
    </row>
    <row r="3" spans="1:16" s="15" customFormat="1" ht="15.5" x14ac:dyDescent="0.35">
      <c r="A3" s="30"/>
      <c r="B3" s="37"/>
      <c r="C3" s="37"/>
      <c r="D3" s="22"/>
      <c r="E3" s="36"/>
      <c r="F3" s="22"/>
      <c r="G3" s="22"/>
      <c r="H3" s="22"/>
      <c r="I3" s="30"/>
      <c r="J3" s="30"/>
      <c r="K3" s="30"/>
      <c r="L3" s="30"/>
      <c r="M3" s="30"/>
      <c r="N3" s="30"/>
      <c r="O3" s="30"/>
      <c r="P3" s="30"/>
    </row>
    <row r="4" spans="1:16" s="15" customFormat="1" ht="15.75" customHeight="1" x14ac:dyDescent="0.35">
      <c r="A4" s="30"/>
      <c r="B4" s="37"/>
      <c r="C4" s="37"/>
      <c r="D4" s="22"/>
      <c r="E4" s="22"/>
      <c r="F4" s="22"/>
      <c r="G4" s="22"/>
      <c r="H4" s="22"/>
      <c r="I4" s="30"/>
      <c r="J4" s="30"/>
      <c r="K4" s="30"/>
      <c r="L4" s="30"/>
      <c r="M4" s="30"/>
      <c r="N4" s="30"/>
      <c r="O4" s="30"/>
      <c r="P4" s="30"/>
    </row>
    <row r="5" spans="1:16" s="15" customFormat="1" ht="15.75" customHeight="1" x14ac:dyDescent="0.35">
      <c r="A5" s="30"/>
      <c r="B5" s="37"/>
      <c r="C5" s="37"/>
      <c r="D5" s="22"/>
      <c r="E5" s="22"/>
      <c r="F5" s="22"/>
      <c r="G5" s="22"/>
      <c r="H5" s="22"/>
      <c r="I5" s="30"/>
      <c r="J5" s="30"/>
      <c r="K5" s="30"/>
      <c r="L5" s="30"/>
      <c r="M5" s="30"/>
      <c r="N5" s="30"/>
      <c r="O5" s="30"/>
      <c r="P5" s="30"/>
    </row>
    <row r="6" spans="1:16" s="15" customFormat="1" ht="18" x14ac:dyDescent="0.4">
      <c r="A6" s="30"/>
      <c r="B6" s="19"/>
      <c r="C6" s="20"/>
      <c r="D6" s="19"/>
      <c r="E6" s="19"/>
      <c r="F6" s="19"/>
      <c r="G6" s="19"/>
      <c r="H6" s="19"/>
      <c r="I6" s="30"/>
      <c r="J6" s="30"/>
      <c r="K6" s="30"/>
      <c r="L6" s="30"/>
      <c r="M6" s="30"/>
      <c r="N6" s="30"/>
      <c r="O6" s="30"/>
      <c r="P6" s="30"/>
    </row>
    <row r="7" spans="1:16" s="15" customFormat="1" ht="18" x14ac:dyDescent="0.4">
      <c r="A7" s="30"/>
      <c r="B7" s="19"/>
      <c r="C7" s="20"/>
      <c r="D7" s="19"/>
      <c r="E7" s="19"/>
      <c r="F7" s="19"/>
      <c r="G7" s="19"/>
      <c r="H7" s="19"/>
      <c r="I7" s="30"/>
      <c r="J7" s="30"/>
      <c r="K7" s="30"/>
      <c r="L7" s="30"/>
      <c r="M7" s="30"/>
      <c r="N7" s="30"/>
      <c r="O7" s="30"/>
      <c r="P7" s="30"/>
    </row>
    <row r="8" spans="1:16" s="15" customFormat="1" ht="18" x14ac:dyDescent="0.4">
      <c r="A8" s="30"/>
      <c r="B8" s="171" t="s">
        <v>131</v>
      </c>
      <c r="C8" s="20"/>
      <c r="D8" s="171" t="s">
        <v>998</v>
      </c>
      <c r="E8" s="19"/>
      <c r="F8" s="19"/>
      <c r="G8" s="19"/>
      <c r="H8" s="19"/>
      <c r="I8" s="30"/>
      <c r="J8" s="30"/>
      <c r="K8" s="30"/>
      <c r="L8" s="30"/>
      <c r="M8" s="572"/>
      <c r="N8" s="30"/>
      <c r="O8" s="30"/>
      <c r="P8" s="30"/>
    </row>
    <row r="9" spans="1:16" s="15" customFormat="1" ht="18" x14ac:dyDescent="0.4">
      <c r="A9" s="30"/>
      <c r="B9" s="19"/>
      <c r="C9" s="20"/>
      <c r="D9" s="19"/>
      <c r="E9" s="19"/>
      <c r="F9" s="19"/>
      <c r="G9" s="19"/>
      <c r="H9" s="19"/>
      <c r="I9" s="30"/>
      <c r="J9" s="30"/>
      <c r="K9" s="30"/>
      <c r="L9" s="30"/>
      <c r="M9" s="30"/>
      <c r="N9" s="30"/>
      <c r="O9" s="30"/>
      <c r="P9" s="30"/>
    </row>
    <row r="10" spans="1:16" s="15" customFormat="1" ht="18" x14ac:dyDescent="0.4">
      <c r="A10" s="30"/>
      <c r="B10" s="20" t="s">
        <v>999</v>
      </c>
      <c r="C10" s="20"/>
      <c r="D10" s="19"/>
      <c r="E10" s="19"/>
      <c r="F10" s="19"/>
      <c r="G10" s="19"/>
      <c r="H10" s="19"/>
      <c r="I10" s="30"/>
      <c r="J10" s="30"/>
      <c r="K10" s="30"/>
      <c r="L10" s="30"/>
      <c r="M10" s="30"/>
      <c r="N10" s="30"/>
      <c r="O10" s="30"/>
      <c r="P10" s="30"/>
    </row>
    <row r="11" spans="1:16" s="15" customFormat="1" ht="15.5" x14ac:dyDescent="0.35">
      <c r="A11" s="30"/>
      <c r="B11" s="24"/>
      <c r="C11" s="194"/>
      <c r="D11" s="194"/>
      <c r="E11" s="194"/>
      <c r="F11" s="194"/>
      <c r="G11" s="194"/>
      <c r="H11" s="174"/>
      <c r="I11" s="22"/>
      <c r="J11" s="22"/>
      <c r="K11" s="30"/>
      <c r="L11" s="30"/>
      <c r="M11" s="30"/>
      <c r="N11" s="30"/>
      <c r="O11" s="30"/>
      <c r="P11" s="30"/>
    </row>
    <row r="12" spans="1:16" ht="15.5" x14ac:dyDescent="0.35">
      <c r="A12" s="692"/>
      <c r="B12" s="64" t="s">
        <v>1000</v>
      </c>
      <c r="C12" s="606"/>
      <c r="D12" s="606"/>
      <c r="E12" s="692"/>
      <c r="F12" s="693"/>
      <c r="G12" s="693"/>
      <c r="H12" s="692"/>
      <c r="I12" s="693"/>
      <c r="J12" s="692"/>
      <c r="K12" s="606"/>
      <c r="L12" s="694"/>
      <c r="M12" s="606"/>
      <c r="N12" s="692"/>
      <c r="O12" s="64"/>
      <c r="P12" s="606"/>
    </row>
    <row r="13" spans="1:16" ht="15.5" x14ac:dyDescent="0.35">
      <c r="A13" s="692"/>
      <c r="B13" s="930" t="s">
        <v>1001</v>
      </c>
      <c r="C13" s="89"/>
      <c r="D13" s="89"/>
      <c r="E13" s="89"/>
      <c r="F13" s="89"/>
      <c r="G13" s="89"/>
      <c r="H13" s="89"/>
      <c r="I13" s="693"/>
      <c r="J13" s="692"/>
      <c r="K13" s="645"/>
      <c r="L13" s="695"/>
      <c r="M13" s="645"/>
      <c r="N13" s="696"/>
      <c r="O13" s="88"/>
      <c r="P13" s="645"/>
    </row>
    <row r="14" spans="1:16" ht="18" x14ac:dyDescent="0.4">
      <c r="A14" s="692"/>
      <c r="B14" s="81"/>
      <c r="C14" s="606"/>
      <c r="D14" s="606"/>
      <c r="E14" s="692"/>
      <c r="F14" s="693"/>
      <c r="G14" s="693"/>
      <c r="H14" s="692"/>
      <c r="I14" s="693"/>
      <c r="J14" s="692"/>
      <c r="K14" s="606"/>
      <c r="L14" s="694"/>
      <c r="M14" s="606"/>
      <c r="N14" s="692"/>
      <c r="O14" s="81"/>
      <c r="P14" s="606"/>
    </row>
    <row r="15" spans="1:16" ht="15.5" x14ac:dyDescent="0.35">
      <c r="A15" s="692"/>
      <c r="B15" s="697"/>
      <c r="C15" s="693"/>
      <c r="E15" s="867" t="s">
        <v>967</v>
      </c>
      <c r="F15" s="867"/>
      <c r="G15" s="867"/>
      <c r="H15" s="868"/>
      <c r="I15" s="869"/>
      <c r="J15" s="867" t="s">
        <v>968</v>
      </c>
      <c r="K15" s="698"/>
      <c r="L15" s="698"/>
      <c r="M15" s="692"/>
      <c r="N15" s="692"/>
      <c r="O15" s="693"/>
      <c r="P15" s="692"/>
    </row>
    <row r="16" spans="1:16" ht="45" customHeight="1" x14ac:dyDescent="0.35">
      <c r="A16" s="692"/>
      <c r="B16" s="699" t="s">
        <v>275</v>
      </c>
      <c r="C16" s="700" t="s">
        <v>1002</v>
      </c>
      <c r="D16" s="701" t="s">
        <v>970</v>
      </c>
      <c r="E16" s="701" t="s">
        <v>899</v>
      </c>
      <c r="F16" s="700" t="s">
        <v>717</v>
      </c>
      <c r="G16" s="702" t="s">
        <v>719</v>
      </c>
      <c r="H16" s="700" t="s">
        <v>1002</v>
      </c>
      <c r="I16" s="701" t="s">
        <v>970</v>
      </c>
      <c r="J16" s="701" t="s">
        <v>899</v>
      </c>
      <c r="K16" s="700" t="s">
        <v>717</v>
      </c>
      <c r="L16" s="702" t="s">
        <v>719</v>
      </c>
      <c r="M16" s="692"/>
      <c r="N16" s="692"/>
      <c r="O16" s="693"/>
      <c r="P16" s="692"/>
    </row>
    <row r="17" spans="1:16" ht="15.5" x14ac:dyDescent="0.35">
      <c r="A17" s="692"/>
      <c r="B17" s="703">
        <v>2016</v>
      </c>
      <c r="C17" s="704">
        <v>191</v>
      </c>
      <c r="D17" s="704">
        <v>481</v>
      </c>
      <c r="E17" s="705">
        <v>0.39708939999999998</v>
      </c>
      <c r="F17" s="705">
        <v>0.35434406000000002</v>
      </c>
      <c r="G17" s="706">
        <v>0.44146548000000002</v>
      </c>
      <c r="H17" s="704">
        <v>80</v>
      </c>
      <c r="I17" s="704">
        <v>182</v>
      </c>
      <c r="J17" s="705">
        <v>0.43956040000000002</v>
      </c>
      <c r="K17" s="705">
        <v>0.36943954000000001</v>
      </c>
      <c r="L17" s="706">
        <v>0.51217999999999997</v>
      </c>
      <c r="M17" s="692"/>
      <c r="N17" s="692"/>
      <c r="O17" s="693"/>
      <c r="P17" s="692"/>
    </row>
    <row r="18" spans="1:16" ht="15.5" x14ac:dyDescent="0.35">
      <c r="A18" s="692"/>
      <c r="B18" s="703">
        <v>2017</v>
      </c>
      <c r="C18" s="704">
        <v>102</v>
      </c>
      <c r="D18" s="704">
        <v>302</v>
      </c>
      <c r="E18" s="705">
        <v>0.33774833999999998</v>
      </c>
      <c r="F18" s="705">
        <v>0.28674317999999999</v>
      </c>
      <c r="G18" s="707">
        <v>0.39282936000000002</v>
      </c>
      <c r="H18" s="704">
        <v>55</v>
      </c>
      <c r="I18" s="704">
        <v>122</v>
      </c>
      <c r="J18" s="705">
        <v>0.45081969999999999</v>
      </c>
      <c r="K18" s="705">
        <v>0.3653729</v>
      </c>
      <c r="L18" s="707">
        <v>0.539269</v>
      </c>
      <c r="M18" s="692"/>
      <c r="N18" s="692"/>
      <c r="O18" s="693"/>
      <c r="P18" s="692"/>
    </row>
    <row r="19" spans="1:16" ht="15.5" x14ac:dyDescent="0.35">
      <c r="A19" s="692"/>
      <c r="B19" s="703">
        <v>2018</v>
      </c>
      <c r="C19" s="704">
        <v>113</v>
      </c>
      <c r="D19" s="704">
        <v>329</v>
      </c>
      <c r="E19" s="705">
        <v>0.34346504999999999</v>
      </c>
      <c r="F19" s="705">
        <v>0.2942245</v>
      </c>
      <c r="G19" s="707">
        <v>0.39631886</v>
      </c>
      <c r="H19" s="704">
        <v>62</v>
      </c>
      <c r="I19" s="704">
        <v>142</v>
      </c>
      <c r="J19" s="705">
        <v>0.4366197</v>
      </c>
      <c r="K19" s="705">
        <v>0.35777848000000001</v>
      </c>
      <c r="L19" s="707">
        <v>0.51879980000000003</v>
      </c>
      <c r="M19" s="692"/>
      <c r="N19" s="692"/>
      <c r="O19" s="693"/>
      <c r="P19" s="692"/>
    </row>
    <row r="20" spans="1:16" ht="15.5" x14ac:dyDescent="0.35">
      <c r="A20" s="692"/>
      <c r="B20" s="703">
        <v>2019</v>
      </c>
      <c r="C20" s="704">
        <v>134</v>
      </c>
      <c r="D20" s="704">
        <v>513</v>
      </c>
      <c r="E20" s="705">
        <v>0.261208576998051</v>
      </c>
      <c r="F20" s="705">
        <v>0.22506933842202401</v>
      </c>
      <c r="G20" s="707">
        <v>0.30089748212091399</v>
      </c>
      <c r="H20" s="704">
        <v>78</v>
      </c>
      <c r="I20" s="704">
        <v>197</v>
      </c>
      <c r="J20" s="705">
        <v>0.39593909999999999</v>
      </c>
      <c r="K20" s="705">
        <v>0.33026446999999998</v>
      </c>
      <c r="L20" s="707">
        <v>0.46559440000000002</v>
      </c>
      <c r="M20" s="692"/>
      <c r="N20" s="692"/>
      <c r="O20" s="693"/>
      <c r="P20" s="692"/>
    </row>
    <row r="21" spans="1:16" ht="15.5" x14ac:dyDescent="0.35">
      <c r="A21" s="692"/>
      <c r="B21" s="703">
        <v>2020</v>
      </c>
      <c r="C21" s="704">
        <v>61</v>
      </c>
      <c r="D21" s="704">
        <v>246</v>
      </c>
      <c r="E21" s="705">
        <v>0.24796747999999999</v>
      </c>
      <c r="F21" s="705">
        <v>0.19815604000000001</v>
      </c>
      <c r="G21" s="707">
        <v>0.30552921999999999</v>
      </c>
      <c r="H21" s="704">
        <v>56</v>
      </c>
      <c r="I21" s="704">
        <v>129</v>
      </c>
      <c r="J21" s="705">
        <v>0.43410850000000001</v>
      </c>
      <c r="K21" s="705">
        <v>0.35170804999999999</v>
      </c>
      <c r="L21" s="707">
        <v>0.5203198</v>
      </c>
      <c r="M21" s="692"/>
      <c r="N21" s="692"/>
      <c r="O21" s="693"/>
      <c r="P21" s="692"/>
    </row>
    <row r="22" spans="1:16" ht="15.5" x14ac:dyDescent="0.35">
      <c r="A22" s="692"/>
      <c r="B22" s="708"/>
      <c r="C22" s="709"/>
      <c r="D22" s="606"/>
      <c r="E22" s="708"/>
      <c r="F22" s="709"/>
      <c r="G22" s="710"/>
      <c r="H22" s="606"/>
      <c r="I22" s="708"/>
      <c r="J22" s="709"/>
      <c r="K22" s="709"/>
      <c r="L22" s="710"/>
      <c r="M22" s="709"/>
      <c r="N22" s="692"/>
      <c r="O22" s="692"/>
      <c r="P22" s="692"/>
    </row>
    <row r="23" spans="1:16" ht="15.5" x14ac:dyDescent="0.35">
      <c r="A23" s="692"/>
      <c r="B23" s="64" t="s">
        <v>1003</v>
      </c>
      <c r="C23" s="606"/>
      <c r="D23" s="606"/>
      <c r="E23" s="692"/>
      <c r="F23" s="693"/>
      <c r="G23" s="693"/>
      <c r="H23" s="692"/>
      <c r="I23" s="693"/>
      <c r="J23" s="692"/>
      <c r="K23" s="606"/>
      <c r="L23" s="694"/>
      <c r="M23" s="606"/>
      <c r="N23" s="692"/>
      <c r="O23" s="64"/>
      <c r="P23" s="606"/>
    </row>
    <row r="24" spans="1:16" ht="15.5" x14ac:dyDescent="0.35">
      <c r="A24" s="692"/>
      <c r="B24" s="930" t="s">
        <v>1004</v>
      </c>
      <c r="C24" s="89"/>
      <c r="D24" s="89"/>
      <c r="E24" s="89"/>
      <c r="F24" s="89"/>
      <c r="G24" s="89"/>
      <c r="H24" s="89"/>
      <c r="I24" s="693"/>
      <c r="J24" s="692"/>
      <c r="K24" s="645"/>
      <c r="L24" s="695"/>
      <c r="M24" s="645"/>
      <c r="N24" s="696"/>
      <c r="O24" s="88"/>
      <c r="P24" s="645"/>
    </row>
    <row r="25" spans="1:16" ht="18" x14ac:dyDescent="0.4">
      <c r="A25" s="692"/>
      <c r="B25" s="81"/>
      <c r="C25" s="606"/>
      <c r="D25" s="606"/>
      <c r="E25" s="692"/>
      <c r="F25" s="693"/>
      <c r="G25" s="693"/>
      <c r="H25" s="692"/>
      <c r="I25" s="693"/>
      <c r="J25" s="692"/>
      <c r="K25" s="606"/>
      <c r="L25" s="694"/>
      <c r="M25" s="606"/>
      <c r="N25" s="692"/>
      <c r="O25" s="81"/>
      <c r="P25" s="606"/>
    </row>
    <row r="26" spans="1:16" ht="15.5" x14ac:dyDescent="0.35">
      <c r="A26" s="692"/>
      <c r="B26" s="697"/>
      <c r="C26" s="693"/>
      <c r="E26" s="867" t="s">
        <v>967</v>
      </c>
      <c r="F26" s="867"/>
      <c r="G26" s="867"/>
      <c r="H26" s="868"/>
      <c r="I26" s="869"/>
      <c r="J26" s="867" t="s">
        <v>968</v>
      </c>
      <c r="K26" s="698"/>
      <c r="L26" s="698"/>
      <c r="M26" s="692"/>
      <c r="N26" s="692"/>
      <c r="O26" s="693"/>
      <c r="P26" s="692"/>
    </row>
    <row r="27" spans="1:16" ht="45" customHeight="1" x14ac:dyDescent="0.35">
      <c r="A27" s="692"/>
      <c r="B27" s="699" t="s">
        <v>275</v>
      </c>
      <c r="C27" s="700" t="s">
        <v>1002</v>
      </c>
      <c r="D27" s="701" t="s">
        <v>970</v>
      </c>
      <c r="E27" s="701" t="s">
        <v>899</v>
      </c>
      <c r="F27" s="700" t="s">
        <v>717</v>
      </c>
      <c r="G27" s="702" t="s">
        <v>719</v>
      </c>
      <c r="H27" s="700" t="s">
        <v>1002</v>
      </c>
      <c r="I27" s="701" t="s">
        <v>970</v>
      </c>
      <c r="J27" s="701" t="s">
        <v>899</v>
      </c>
      <c r="K27" s="700" t="s">
        <v>717</v>
      </c>
      <c r="L27" s="702" t="s">
        <v>719</v>
      </c>
      <c r="M27" s="692"/>
      <c r="N27" s="692"/>
      <c r="O27" s="693"/>
      <c r="P27" s="692"/>
    </row>
    <row r="28" spans="1:16" ht="15.5" x14ac:dyDescent="0.35">
      <c r="A28" s="692"/>
      <c r="B28" s="703">
        <v>2016</v>
      </c>
      <c r="C28" s="704">
        <v>361</v>
      </c>
      <c r="D28" s="711">
        <v>1821</v>
      </c>
      <c r="E28" s="705">
        <v>0.198242723778144</v>
      </c>
      <c r="F28" s="705">
        <v>0.180575159332164</v>
      </c>
      <c r="G28" s="706">
        <v>0.21718074176938701</v>
      </c>
      <c r="H28" s="704">
        <v>99</v>
      </c>
      <c r="I28" s="704">
        <v>362</v>
      </c>
      <c r="J28" s="705">
        <v>0.27348070000000002</v>
      </c>
      <c r="K28" s="705">
        <v>0.23012125999999999</v>
      </c>
      <c r="L28" s="706">
        <v>0.32159710000000002</v>
      </c>
      <c r="M28" s="692"/>
      <c r="N28" s="692"/>
      <c r="O28" s="693"/>
      <c r="P28" s="692"/>
    </row>
    <row r="29" spans="1:16" ht="15.5" x14ac:dyDescent="0.35">
      <c r="A29" s="692"/>
      <c r="B29" s="703">
        <v>2017</v>
      </c>
      <c r="C29" s="704">
        <v>245</v>
      </c>
      <c r="D29" s="711">
        <v>1259</v>
      </c>
      <c r="E29" s="705">
        <v>0.194598888006354</v>
      </c>
      <c r="F29" s="705">
        <v>0.173673301074807</v>
      </c>
      <c r="G29" s="707">
        <v>0.21738248456741399</v>
      </c>
      <c r="H29" s="704">
        <v>74</v>
      </c>
      <c r="I29" s="704">
        <v>251</v>
      </c>
      <c r="J29" s="705">
        <v>0.29482069999999999</v>
      </c>
      <c r="K29" s="705">
        <v>0.24184705000000001</v>
      </c>
      <c r="L29" s="707">
        <v>0.35398010000000002</v>
      </c>
      <c r="M29" s="692"/>
      <c r="N29" s="692"/>
      <c r="O29" s="693"/>
      <c r="P29" s="692"/>
    </row>
    <row r="30" spans="1:16" ht="15.5" x14ac:dyDescent="0.35">
      <c r="A30" s="692"/>
      <c r="B30" s="703">
        <v>2018</v>
      </c>
      <c r="C30" s="704">
        <v>325</v>
      </c>
      <c r="D30" s="711">
        <v>1735</v>
      </c>
      <c r="E30" s="705">
        <v>0.18731988472622499</v>
      </c>
      <c r="F30" s="705">
        <v>0.16965889892687799</v>
      </c>
      <c r="G30" s="707">
        <v>0.206362420040372</v>
      </c>
      <c r="H30" s="704">
        <v>52</v>
      </c>
      <c r="I30" s="704">
        <v>317</v>
      </c>
      <c r="J30" s="705">
        <v>0.16403789999999999</v>
      </c>
      <c r="K30" s="705">
        <v>0.12734129999999999</v>
      </c>
      <c r="L30" s="707">
        <v>0.2087794</v>
      </c>
      <c r="M30" s="692"/>
      <c r="N30" s="692"/>
      <c r="O30" s="693"/>
      <c r="P30" s="692"/>
    </row>
    <row r="31" spans="1:16" ht="15.5" x14ac:dyDescent="0.35">
      <c r="A31" s="692"/>
      <c r="B31" s="703">
        <v>2019</v>
      </c>
      <c r="C31" s="704">
        <v>457</v>
      </c>
      <c r="D31" s="711">
        <v>2913</v>
      </c>
      <c r="E31" s="705">
        <v>0.15688293855132199</v>
      </c>
      <c r="F31" s="705">
        <v>0.144128621269562</v>
      </c>
      <c r="G31" s="707">
        <v>0.170541021142812</v>
      </c>
      <c r="H31" s="704">
        <v>79</v>
      </c>
      <c r="I31" s="704">
        <v>409</v>
      </c>
      <c r="J31" s="705">
        <v>0.19315399999999999</v>
      </c>
      <c r="K31" s="705">
        <v>0.15782173999999999</v>
      </c>
      <c r="L31" s="707">
        <v>0.23419670000000001</v>
      </c>
      <c r="M31" s="692"/>
      <c r="N31" s="692"/>
      <c r="O31" s="693"/>
      <c r="P31" s="692"/>
    </row>
    <row r="32" spans="1:16" ht="15.5" x14ac:dyDescent="0.35">
      <c r="A32" s="692"/>
      <c r="B32" s="703">
        <v>2020</v>
      </c>
      <c r="C32" s="704">
        <v>245</v>
      </c>
      <c r="D32" s="711">
        <v>1757</v>
      </c>
      <c r="E32" s="705">
        <v>0.139442231075697</v>
      </c>
      <c r="F32" s="705">
        <v>0.124029842097164</v>
      </c>
      <c r="G32" s="707">
        <v>0.15642780861685199</v>
      </c>
      <c r="H32" s="704">
        <v>47</v>
      </c>
      <c r="I32" s="704">
        <v>280</v>
      </c>
      <c r="J32" s="705">
        <v>0.16785710000000001</v>
      </c>
      <c r="K32" s="705">
        <v>0.12864159999999999</v>
      </c>
      <c r="L32" s="707">
        <v>0.21606300000000001</v>
      </c>
      <c r="M32" s="692"/>
      <c r="N32" s="692"/>
      <c r="O32" s="693"/>
      <c r="P32" s="692"/>
    </row>
    <row r="33" spans="1:16" ht="15.5" x14ac:dyDescent="0.35">
      <c r="A33" s="692"/>
      <c r="B33" s="692"/>
      <c r="C33" s="693"/>
      <c r="D33" s="692"/>
      <c r="E33" s="692"/>
      <c r="F33" s="693"/>
      <c r="G33" s="693"/>
      <c r="H33" s="692"/>
      <c r="I33" s="693"/>
      <c r="J33" s="692"/>
      <c r="K33" s="692"/>
      <c r="L33" s="693"/>
      <c r="M33" s="692"/>
      <c r="N33" s="692"/>
      <c r="O33" s="693"/>
      <c r="P33" s="692"/>
    </row>
    <row r="34" spans="1:16" ht="15.5" x14ac:dyDescent="0.35">
      <c r="A34" s="692"/>
      <c r="B34" s="64" t="s">
        <v>1005</v>
      </c>
      <c r="C34" s="606"/>
      <c r="D34" s="606"/>
      <c r="E34" s="692"/>
      <c r="F34" s="693"/>
      <c r="G34" s="693"/>
      <c r="H34" s="692"/>
      <c r="I34" s="693"/>
      <c r="J34" s="692"/>
      <c r="K34" s="606"/>
      <c r="L34" s="694"/>
      <c r="M34" s="606"/>
      <c r="N34" s="692"/>
      <c r="O34" s="64"/>
      <c r="P34" s="606"/>
    </row>
    <row r="35" spans="1:16" ht="15.5" x14ac:dyDescent="0.35">
      <c r="A35" s="692"/>
      <c r="B35" s="930" t="s">
        <v>1006</v>
      </c>
      <c r="C35" s="89"/>
      <c r="D35" s="89"/>
      <c r="E35" s="89"/>
      <c r="F35" s="89"/>
      <c r="G35" s="89"/>
      <c r="H35" s="89"/>
      <c r="I35" s="693"/>
      <c r="J35" s="692"/>
      <c r="K35" s="645"/>
      <c r="L35" s="695"/>
      <c r="M35" s="645"/>
      <c r="N35" s="696"/>
      <c r="O35" s="88"/>
      <c r="P35" s="645"/>
    </row>
    <row r="36" spans="1:16" ht="18" x14ac:dyDescent="0.4">
      <c r="A36" s="692"/>
      <c r="B36" s="81"/>
      <c r="C36" s="606"/>
      <c r="D36" s="606"/>
      <c r="E36" s="692"/>
      <c r="F36" s="693"/>
      <c r="G36" s="693"/>
      <c r="H36" s="692"/>
      <c r="I36" s="693"/>
      <c r="J36" s="692"/>
      <c r="K36" s="606"/>
      <c r="L36" s="694"/>
      <c r="M36" s="606"/>
      <c r="N36" s="692"/>
      <c r="O36" s="81"/>
      <c r="P36" s="606"/>
    </row>
    <row r="37" spans="1:16" ht="15.5" x14ac:dyDescent="0.35">
      <c r="A37" s="692"/>
      <c r="B37" s="697"/>
      <c r="C37" s="693"/>
      <c r="E37" s="867" t="s">
        <v>967</v>
      </c>
      <c r="F37" s="867"/>
      <c r="G37" s="867"/>
      <c r="H37" s="868"/>
      <c r="I37" s="869"/>
      <c r="J37" s="867" t="s">
        <v>968</v>
      </c>
      <c r="K37" s="698"/>
      <c r="L37" s="698"/>
      <c r="M37" s="692"/>
      <c r="N37" s="692"/>
      <c r="O37" s="693"/>
      <c r="P37" s="692"/>
    </row>
    <row r="38" spans="1:16" ht="46.5" x14ac:dyDescent="0.35">
      <c r="A38" s="692"/>
      <c r="B38" s="699" t="s">
        <v>275</v>
      </c>
      <c r="C38" s="700" t="s">
        <v>1007</v>
      </c>
      <c r="D38" s="701" t="s">
        <v>970</v>
      </c>
      <c r="E38" s="701" t="s">
        <v>899</v>
      </c>
      <c r="F38" s="700" t="s">
        <v>717</v>
      </c>
      <c r="G38" s="702" t="s">
        <v>719</v>
      </c>
      <c r="H38" s="700" t="s">
        <v>1007</v>
      </c>
      <c r="I38" s="701" t="s">
        <v>970</v>
      </c>
      <c r="J38" s="701" t="s">
        <v>899</v>
      </c>
      <c r="K38" s="700" t="s">
        <v>717</v>
      </c>
      <c r="L38" s="702" t="s">
        <v>719</v>
      </c>
      <c r="M38" s="692"/>
      <c r="N38" s="692"/>
      <c r="O38" s="693"/>
      <c r="P38" s="692"/>
    </row>
    <row r="39" spans="1:16" ht="15.5" x14ac:dyDescent="0.35">
      <c r="A39" s="692"/>
      <c r="B39" s="703">
        <v>2016</v>
      </c>
      <c r="C39" s="704">
        <v>646</v>
      </c>
      <c r="D39" s="711">
        <v>1821</v>
      </c>
      <c r="E39" s="705">
        <v>0.354750137287205</v>
      </c>
      <c r="F39" s="705">
        <v>0.333102445737328</v>
      </c>
      <c r="G39" s="706">
        <v>0.37700935743166297</v>
      </c>
      <c r="H39" s="704">
        <v>39</v>
      </c>
      <c r="I39" s="704">
        <v>362</v>
      </c>
      <c r="J39" s="705">
        <v>0.10773481</v>
      </c>
      <c r="K39" s="705">
        <v>7.9817150000000003E-2</v>
      </c>
      <c r="L39" s="706">
        <v>0.1438903</v>
      </c>
      <c r="M39" s="692"/>
      <c r="N39" s="692"/>
      <c r="O39" s="693"/>
      <c r="P39" s="692"/>
    </row>
    <row r="40" spans="1:16" ht="15.5" x14ac:dyDescent="0.35">
      <c r="A40" s="692"/>
      <c r="B40" s="703">
        <v>2017</v>
      </c>
      <c r="C40" s="704">
        <v>453</v>
      </c>
      <c r="D40" s="711">
        <v>1259</v>
      </c>
      <c r="E40" s="705">
        <v>0.35980937251787098</v>
      </c>
      <c r="F40" s="705">
        <v>0.33376173824477101</v>
      </c>
      <c r="G40" s="707">
        <v>0.38670990327890098</v>
      </c>
      <c r="H40" s="704">
        <v>28</v>
      </c>
      <c r="I40" s="704">
        <v>251</v>
      </c>
      <c r="J40" s="705">
        <v>0.11155378000000001</v>
      </c>
      <c r="K40" s="705">
        <v>7.8316289999999997E-2</v>
      </c>
      <c r="L40" s="707">
        <v>0.15650210000000001</v>
      </c>
      <c r="M40" s="692"/>
      <c r="N40" s="692"/>
      <c r="O40" s="693"/>
      <c r="P40" s="692"/>
    </row>
    <row r="41" spans="1:16" ht="15.5" x14ac:dyDescent="0.35">
      <c r="A41" s="692"/>
      <c r="B41" s="703">
        <v>2018</v>
      </c>
      <c r="C41" s="704">
        <v>618</v>
      </c>
      <c r="D41" s="711">
        <v>1735</v>
      </c>
      <c r="E41" s="705">
        <v>0.35619596541786702</v>
      </c>
      <c r="F41" s="705">
        <v>0.33400328475504598</v>
      </c>
      <c r="G41" s="707">
        <v>0.37902403152574499</v>
      </c>
      <c r="H41" s="704">
        <v>42</v>
      </c>
      <c r="I41" s="704">
        <v>317</v>
      </c>
      <c r="J41" s="705">
        <v>0.13249211</v>
      </c>
      <c r="K41" s="705">
        <v>9.9535620000000005E-2</v>
      </c>
      <c r="L41" s="707">
        <v>0.17424899999999999</v>
      </c>
      <c r="M41" s="692"/>
      <c r="N41" s="692"/>
      <c r="O41" s="693"/>
      <c r="P41" s="692"/>
    </row>
    <row r="42" spans="1:16" ht="15.5" x14ac:dyDescent="0.35">
      <c r="A42" s="692"/>
      <c r="B42" s="703">
        <v>2019</v>
      </c>
      <c r="C42" s="704">
        <v>1034</v>
      </c>
      <c r="D42" s="711">
        <v>2913</v>
      </c>
      <c r="E42" s="705">
        <v>0.35496052179883297</v>
      </c>
      <c r="F42" s="705">
        <v>0.33778548452659002</v>
      </c>
      <c r="G42" s="707">
        <v>0.37251759093036602</v>
      </c>
      <c r="H42" s="704">
        <v>40</v>
      </c>
      <c r="I42" s="704">
        <v>409</v>
      </c>
      <c r="J42" s="705">
        <v>9.7799510000000006E-2</v>
      </c>
      <c r="K42" s="705">
        <v>7.2645180000000004E-2</v>
      </c>
      <c r="L42" s="707">
        <v>0.13043869999999999</v>
      </c>
      <c r="M42" s="692"/>
      <c r="N42" s="692"/>
      <c r="O42" s="693"/>
      <c r="P42" s="692"/>
    </row>
    <row r="43" spans="1:16" ht="15.5" x14ac:dyDescent="0.35">
      <c r="A43" s="692"/>
      <c r="B43" s="703">
        <v>2020</v>
      </c>
      <c r="C43" s="704">
        <v>584</v>
      </c>
      <c r="D43" s="711">
        <v>1757</v>
      </c>
      <c r="E43" s="705">
        <v>0.332384746727376</v>
      </c>
      <c r="F43" s="705">
        <v>0.310744898589709</v>
      </c>
      <c r="G43" s="707">
        <v>0.35475593508870901</v>
      </c>
      <c r="H43" s="704">
        <v>47</v>
      </c>
      <c r="I43" s="704">
        <v>280</v>
      </c>
      <c r="J43" s="705">
        <v>0.16785713999999999</v>
      </c>
      <c r="K43" s="705">
        <v>0.12864159999999999</v>
      </c>
      <c r="L43" s="707">
        <v>0.21606300000000001</v>
      </c>
      <c r="M43" s="692"/>
      <c r="N43" s="692"/>
      <c r="O43" s="693"/>
      <c r="P43" s="692"/>
    </row>
    <row r="44" spans="1:16" ht="15.5" x14ac:dyDescent="0.35">
      <c r="A44" s="692"/>
      <c r="B44" s="692"/>
      <c r="C44" s="693"/>
      <c r="D44" s="692"/>
      <c r="E44" s="692"/>
      <c r="F44" s="693"/>
      <c r="G44" s="693"/>
      <c r="H44" s="692"/>
      <c r="I44" s="693"/>
      <c r="J44" s="692"/>
      <c r="K44" s="692"/>
      <c r="L44" s="693"/>
      <c r="M44" s="692"/>
      <c r="N44" s="692"/>
      <c r="O44" s="693"/>
      <c r="P44" s="692"/>
    </row>
    <row r="45" spans="1:16" ht="15.5" x14ac:dyDescent="0.35">
      <c r="A45" s="692"/>
      <c r="B45" s="64" t="s">
        <v>1008</v>
      </c>
      <c r="C45" s="606"/>
      <c r="D45" s="606"/>
      <c r="E45" s="692"/>
      <c r="F45" s="693"/>
      <c r="G45" s="693"/>
      <c r="H45" s="692"/>
      <c r="I45" s="693"/>
      <c r="J45" s="692"/>
      <c r="K45" s="606"/>
      <c r="L45" s="694"/>
      <c r="M45" s="606"/>
      <c r="N45" s="692"/>
      <c r="O45" s="64"/>
      <c r="P45" s="606"/>
    </row>
    <row r="46" spans="1:16" ht="15.5" x14ac:dyDescent="0.35">
      <c r="A46" s="692"/>
      <c r="B46" s="930" t="s">
        <v>1009</v>
      </c>
      <c r="C46" s="89"/>
      <c r="D46" s="89"/>
      <c r="E46" s="89"/>
      <c r="F46" s="89"/>
      <c r="G46" s="89"/>
      <c r="H46" s="89"/>
      <c r="I46" s="693"/>
      <c r="J46" s="692"/>
      <c r="K46" s="645"/>
      <c r="L46" s="695"/>
      <c r="M46" s="645"/>
      <c r="N46" s="696"/>
      <c r="O46" s="88"/>
      <c r="P46" s="645"/>
    </row>
    <row r="47" spans="1:16" ht="18" x14ac:dyDescent="0.4">
      <c r="A47" s="692"/>
      <c r="B47" s="81"/>
      <c r="C47" s="606"/>
      <c r="D47" s="606"/>
      <c r="E47" s="692"/>
      <c r="F47" s="693"/>
      <c r="G47" s="693"/>
      <c r="H47" s="692"/>
      <c r="I47" s="693"/>
      <c r="J47" s="692"/>
      <c r="K47" s="606"/>
      <c r="L47" s="694"/>
      <c r="M47" s="606"/>
      <c r="N47" s="692"/>
      <c r="O47" s="81"/>
      <c r="P47" s="606"/>
    </row>
    <row r="48" spans="1:16" ht="15.5" x14ac:dyDescent="0.35">
      <c r="A48" s="692"/>
      <c r="B48" s="697"/>
      <c r="C48" s="693"/>
      <c r="E48" s="867" t="s">
        <v>967</v>
      </c>
      <c r="F48" s="867"/>
      <c r="G48" s="867"/>
      <c r="H48" s="868"/>
      <c r="I48" s="869"/>
      <c r="J48" s="867" t="s">
        <v>968</v>
      </c>
      <c r="K48" s="698"/>
      <c r="L48" s="698"/>
      <c r="M48" s="692"/>
      <c r="N48" s="692"/>
      <c r="O48" s="693"/>
      <c r="P48" s="692"/>
    </row>
    <row r="49" spans="1:16" ht="46.5" x14ac:dyDescent="0.35">
      <c r="A49" s="692"/>
      <c r="B49" s="699" t="s">
        <v>275</v>
      </c>
      <c r="C49" s="700" t="s">
        <v>1002</v>
      </c>
      <c r="D49" s="701" t="s">
        <v>970</v>
      </c>
      <c r="E49" s="701" t="s">
        <v>899</v>
      </c>
      <c r="F49" s="700" t="s">
        <v>717</v>
      </c>
      <c r="G49" s="702" t="s">
        <v>719</v>
      </c>
      <c r="H49" s="700" t="s">
        <v>1002</v>
      </c>
      <c r="I49" s="701" t="s">
        <v>970</v>
      </c>
      <c r="J49" s="701" t="s">
        <v>899</v>
      </c>
      <c r="K49" s="700" t="s">
        <v>717</v>
      </c>
      <c r="L49" s="702" t="s">
        <v>719</v>
      </c>
      <c r="M49" s="692"/>
      <c r="N49" s="692"/>
      <c r="O49" s="693"/>
      <c r="P49" s="692"/>
    </row>
    <row r="50" spans="1:16" ht="15.5" x14ac:dyDescent="0.35">
      <c r="A50" s="692"/>
      <c r="B50" s="703">
        <v>2016</v>
      </c>
      <c r="C50" s="704">
        <v>466</v>
      </c>
      <c r="D50" s="711">
        <v>1345</v>
      </c>
      <c r="E50" s="705">
        <v>0.34646840148698899</v>
      </c>
      <c r="F50" s="705">
        <v>0.32150779499689203</v>
      </c>
      <c r="G50" s="706">
        <v>0.37230351447969401</v>
      </c>
      <c r="H50" s="704">
        <v>66</v>
      </c>
      <c r="I50" s="704">
        <v>277</v>
      </c>
      <c r="J50" s="705">
        <v>0.23826714801443999</v>
      </c>
      <c r="K50" s="705">
        <v>0.19189336534359999</v>
      </c>
      <c r="L50" s="706">
        <v>0.29180109839803497</v>
      </c>
      <c r="M50" s="692"/>
      <c r="N50" s="692"/>
      <c r="O50" s="693"/>
      <c r="P50" s="692"/>
    </row>
    <row r="51" spans="1:16" ht="15.5" x14ac:dyDescent="0.35">
      <c r="A51" s="692"/>
      <c r="B51" s="703">
        <v>2017</v>
      </c>
      <c r="C51" s="704">
        <v>305</v>
      </c>
      <c r="D51" s="704">
        <v>905</v>
      </c>
      <c r="E51" s="705">
        <v>0.337016574585635</v>
      </c>
      <c r="F51" s="705">
        <v>0.30696644258320799</v>
      </c>
      <c r="G51" s="707">
        <v>0.36844449170362598</v>
      </c>
      <c r="H51" s="704">
        <v>32</v>
      </c>
      <c r="I51" s="704">
        <v>192</v>
      </c>
      <c r="J51" s="705">
        <v>0.16666666666666699</v>
      </c>
      <c r="K51" s="705">
        <v>0.12060204229124501</v>
      </c>
      <c r="L51" s="707">
        <v>0.22580805508659099</v>
      </c>
      <c r="M51" s="692"/>
      <c r="N51" s="692"/>
      <c r="O51" s="693"/>
      <c r="P51" s="692"/>
    </row>
    <row r="52" spans="1:16" ht="15.5" x14ac:dyDescent="0.35">
      <c r="A52" s="692"/>
      <c r="B52" s="703">
        <v>2018</v>
      </c>
      <c r="C52" s="704">
        <v>338</v>
      </c>
      <c r="D52" s="711">
        <v>1218</v>
      </c>
      <c r="E52" s="705">
        <v>0.27750410509031198</v>
      </c>
      <c r="F52" s="705">
        <v>0.25308698896077497</v>
      </c>
      <c r="G52" s="707">
        <v>0.303320271500716</v>
      </c>
      <c r="H52" s="704">
        <v>44</v>
      </c>
      <c r="I52" s="704">
        <v>272</v>
      </c>
      <c r="J52" s="705">
        <v>0.161764705882353</v>
      </c>
      <c r="K52" s="705">
        <v>0.122765192245142</v>
      </c>
      <c r="L52" s="707">
        <v>0.21018497127757199</v>
      </c>
      <c r="M52" s="692"/>
      <c r="N52" s="692"/>
      <c r="O52" s="693"/>
      <c r="P52" s="692"/>
    </row>
    <row r="53" spans="1:16" ht="15.5" x14ac:dyDescent="0.35">
      <c r="A53" s="692"/>
      <c r="B53" s="703">
        <v>2019</v>
      </c>
      <c r="C53" s="704">
        <v>436</v>
      </c>
      <c r="D53" s="711">
        <v>1814</v>
      </c>
      <c r="E53" s="705">
        <v>0.240352811466373</v>
      </c>
      <c r="F53" s="705">
        <v>0.221251159246763</v>
      </c>
      <c r="G53" s="707">
        <v>0.26055183549233102</v>
      </c>
      <c r="H53" s="704">
        <v>60</v>
      </c>
      <c r="I53" s="704">
        <v>360</v>
      </c>
      <c r="J53" s="705">
        <v>0.16666666666666699</v>
      </c>
      <c r="K53" s="705">
        <v>0.131731076098796</v>
      </c>
      <c r="L53" s="707">
        <v>0.20864096182699901</v>
      </c>
      <c r="M53" s="692"/>
      <c r="N53" s="692"/>
      <c r="O53" s="693"/>
      <c r="P53" s="692"/>
    </row>
    <row r="54" spans="1:16" ht="15.5" x14ac:dyDescent="0.35">
      <c r="A54" s="692"/>
      <c r="B54" s="703">
        <v>2020</v>
      </c>
      <c r="C54" s="704">
        <v>276</v>
      </c>
      <c r="D54" s="711">
        <v>1256</v>
      </c>
      <c r="E54" s="705">
        <v>0.21974522292993601</v>
      </c>
      <c r="F54" s="705">
        <v>0.19771896607022299</v>
      </c>
      <c r="G54" s="707">
        <v>0.24348056338565299</v>
      </c>
      <c r="H54" s="704">
        <v>32</v>
      </c>
      <c r="I54" s="704">
        <v>232</v>
      </c>
      <c r="J54" s="705">
        <v>0.13793103448275901</v>
      </c>
      <c r="K54" s="705">
        <v>9.9426282258407495E-2</v>
      </c>
      <c r="L54" s="707">
        <v>0.188230769898282</v>
      </c>
      <c r="M54" s="692"/>
      <c r="N54" s="692"/>
      <c r="O54" s="693"/>
      <c r="P54" s="692"/>
    </row>
    <row r="55" spans="1:16" ht="15.5" x14ac:dyDescent="0.35">
      <c r="A55" s="692"/>
      <c r="B55" s="692"/>
      <c r="C55" s="693"/>
      <c r="D55" s="692"/>
      <c r="E55" s="692"/>
      <c r="F55" s="693"/>
      <c r="G55" s="693"/>
      <c r="H55" s="692"/>
      <c r="I55" s="693"/>
      <c r="J55" s="692"/>
      <c r="K55" s="692"/>
      <c r="L55" s="693"/>
      <c r="M55" s="692"/>
      <c r="N55" s="692"/>
      <c r="O55" s="693"/>
      <c r="P55" s="692"/>
    </row>
    <row r="56" spans="1:16" ht="15.5" x14ac:dyDescent="0.35">
      <c r="A56" s="692"/>
      <c r="B56" s="64" t="s">
        <v>1010</v>
      </c>
      <c r="C56" s="606"/>
      <c r="D56" s="606"/>
      <c r="E56" s="692"/>
      <c r="F56" s="693"/>
      <c r="G56" s="693"/>
      <c r="H56" s="692"/>
      <c r="I56" s="693"/>
      <c r="J56" s="692"/>
      <c r="K56" s="606"/>
      <c r="L56" s="694"/>
      <c r="M56" s="606"/>
      <c r="N56" s="692"/>
      <c r="O56" s="64"/>
      <c r="P56" s="606"/>
    </row>
    <row r="57" spans="1:16" ht="15.5" x14ac:dyDescent="0.35">
      <c r="A57" s="692"/>
      <c r="B57" s="930" t="s">
        <v>1011</v>
      </c>
      <c r="C57" s="89"/>
      <c r="D57" s="89"/>
      <c r="E57" s="89"/>
      <c r="F57" s="89"/>
      <c r="G57" s="89"/>
      <c r="H57" s="89"/>
      <c r="I57" s="693"/>
      <c r="J57" s="692"/>
      <c r="K57" s="645"/>
      <c r="L57" s="695"/>
      <c r="M57" s="645"/>
      <c r="N57" s="696"/>
      <c r="O57" s="88"/>
      <c r="P57" s="645"/>
    </row>
    <row r="58" spans="1:16" ht="18" x14ac:dyDescent="0.4">
      <c r="A58" s="692"/>
      <c r="B58" s="81"/>
      <c r="C58" s="606"/>
      <c r="D58" s="606"/>
      <c r="E58" s="692"/>
      <c r="F58" s="693"/>
      <c r="G58" s="693"/>
      <c r="H58" s="692"/>
      <c r="I58" s="693"/>
      <c r="J58" s="692"/>
      <c r="K58" s="606"/>
      <c r="L58" s="694"/>
      <c r="M58" s="606"/>
      <c r="N58" s="692"/>
      <c r="O58" s="81"/>
      <c r="P58" s="606"/>
    </row>
    <row r="59" spans="1:16" ht="15.5" x14ac:dyDescent="0.35">
      <c r="A59" s="692"/>
      <c r="B59" s="697"/>
      <c r="C59" s="693"/>
      <c r="E59" s="867" t="s">
        <v>967</v>
      </c>
      <c r="F59" s="867"/>
      <c r="G59" s="867"/>
      <c r="H59" s="868"/>
      <c r="I59" s="869"/>
      <c r="J59" s="867" t="s">
        <v>968</v>
      </c>
      <c r="K59" s="698"/>
      <c r="L59" s="698"/>
      <c r="M59" s="692"/>
      <c r="N59" s="692"/>
      <c r="O59" s="693"/>
      <c r="P59" s="692"/>
    </row>
    <row r="60" spans="1:16" ht="46.5" x14ac:dyDescent="0.35">
      <c r="A60" s="692"/>
      <c r="B60" s="699" t="s">
        <v>275</v>
      </c>
      <c r="C60" s="700" t="s">
        <v>1002</v>
      </c>
      <c r="D60" s="701" t="s">
        <v>970</v>
      </c>
      <c r="E60" s="701" t="s">
        <v>899</v>
      </c>
      <c r="F60" s="700" t="s">
        <v>717</v>
      </c>
      <c r="G60" s="702" t="s">
        <v>719</v>
      </c>
      <c r="H60" s="700" t="s">
        <v>1002</v>
      </c>
      <c r="I60" s="701" t="s">
        <v>970</v>
      </c>
      <c r="J60" s="701" t="s">
        <v>899</v>
      </c>
      <c r="K60" s="700" t="s">
        <v>717</v>
      </c>
      <c r="L60" s="702" t="s">
        <v>719</v>
      </c>
      <c r="M60" s="692"/>
      <c r="N60" s="692"/>
      <c r="O60" s="693"/>
      <c r="P60" s="692"/>
    </row>
    <row r="61" spans="1:16" ht="15.5" x14ac:dyDescent="0.35">
      <c r="A61" s="692"/>
      <c r="B61" s="703">
        <v>2016</v>
      </c>
      <c r="C61" s="704">
        <v>450</v>
      </c>
      <c r="D61" s="711">
        <v>2131</v>
      </c>
      <c r="E61" s="705">
        <v>0.211168465509151</v>
      </c>
      <c r="F61" s="705">
        <v>0.19436740863594401</v>
      </c>
      <c r="G61" s="706">
        <v>0.229008976100365</v>
      </c>
      <c r="H61" s="704">
        <v>332</v>
      </c>
      <c r="I61" s="704">
        <v>594</v>
      </c>
      <c r="J61" s="705">
        <v>0.55892260000000005</v>
      </c>
      <c r="K61" s="705">
        <v>0.51874167000000004</v>
      </c>
      <c r="L61" s="706">
        <v>0.59834620000000005</v>
      </c>
      <c r="M61" s="692"/>
      <c r="N61" s="692"/>
      <c r="O61" s="693"/>
      <c r="P61" s="692"/>
    </row>
    <row r="62" spans="1:16" ht="15.5" x14ac:dyDescent="0.35">
      <c r="A62" s="692"/>
      <c r="B62" s="703">
        <v>2017</v>
      </c>
      <c r="C62" s="704">
        <v>329</v>
      </c>
      <c r="D62" s="711">
        <v>1514</v>
      </c>
      <c r="E62" s="705">
        <v>0.21730515191545599</v>
      </c>
      <c r="F62" s="705">
        <v>0.19726076598817399</v>
      </c>
      <c r="G62" s="707">
        <v>0.23878046544249201</v>
      </c>
      <c r="H62" s="704">
        <v>259</v>
      </c>
      <c r="I62" s="704">
        <v>446</v>
      </c>
      <c r="J62" s="705">
        <v>0.5807175</v>
      </c>
      <c r="K62" s="705">
        <v>0.53442411000000001</v>
      </c>
      <c r="L62" s="707">
        <v>0.62563230000000003</v>
      </c>
      <c r="M62" s="692"/>
      <c r="N62" s="692"/>
      <c r="O62" s="693"/>
      <c r="P62" s="692"/>
    </row>
    <row r="63" spans="1:16" ht="15.5" x14ac:dyDescent="0.35">
      <c r="A63" s="692"/>
      <c r="B63" s="703">
        <v>2018</v>
      </c>
      <c r="C63" s="704">
        <v>279</v>
      </c>
      <c r="D63" s="711">
        <v>1526</v>
      </c>
      <c r="E63" s="705">
        <v>0.182830930537353</v>
      </c>
      <c r="F63" s="705">
        <v>0.164242048994448</v>
      </c>
      <c r="G63" s="707">
        <v>0.20301264630829299</v>
      </c>
      <c r="H63" s="704">
        <v>292</v>
      </c>
      <c r="I63" s="704">
        <v>574</v>
      </c>
      <c r="J63" s="705">
        <v>0.50871080000000002</v>
      </c>
      <c r="K63" s="705">
        <v>0.46789156999999998</v>
      </c>
      <c r="L63" s="707">
        <v>0.54941419999999996</v>
      </c>
      <c r="M63" s="692"/>
      <c r="N63" s="692"/>
      <c r="O63" s="693"/>
      <c r="P63" s="692"/>
    </row>
    <row r="64" spans="1:16" ht="15.5" x14ac:dyDescent="0.35">
      <c r="A64" s="692"/>
      <c r="B64" s="703">
        <v>2019</v>
      </c>
      <c r="C64" s="704">
        <v>398</v>
      </c>
      <c r="D64" s="711">
        <v>2298</v>
      </c>
      <c r="E64" s="705">
        <v>0.17319408181026999</v>
      </c>
      <c r="F64" s="705">
        <v>0.15827095442041</v>
      </c>
      <c r="G64" s="707">
        <v>0.189207998031198</v>
      </c>
      <c r="H64" s="704">
        <v>377</v>
      </c>
      <c r="I64" s="704">
        <v>729</v>
      </c>
      <c r="J64" s="705">
        <v>0.51714680000000002</v>
      </c>
      <c r="K64" s="705">
        <v>0.48087770000000002</v>
      </c>
      <c r="L64" s="707">
        <v>0.55323610000000001</v>
      </c>
      <c r="M64" s="692"/>
      <c r="N64" s="692"/>
      <c r="O64" s="693"/>
      <c r="P64" s="692"/>
    </row>
    <row r="65" spans="1:16" ht="15.5" x14ac:dyDescent="0.35">
      <c r="A65" s="692"/>
      <c r="B65" s="703">
        <v>2020</v>
      </c>
      <c r="C65" s="704">
        <v>241</v>
      </c>
      <c r="D65" s="711">
        <v>1304</v>
      </c>
      <c r="E65" s="705">
        <v>0.184815950920245</v>
      </c>
      <c r="F65" s="705">
        <v>0.16468512515462999</v>
      </c>
      <c r="G65" s="707">
        <v>0.20679832610312901</v>
      </c>
      <c r="H65" s="704">
        <v>230</v>
      </c>
      <c r="I65" s="704">
        <v>453</v>
      </c>
      <c r="J65" s="705">
        <v>0.50772629999999996</v>
      </c>
      <c r="K65" s="705">
        <v>0.46181715000000001</v>
      </c>
      <c r="L65" s="707">
        <v>0.55350549999999998</v>
      </c>
      <c r="M65" s="692"/>
      <c r="N65" s="692"/>
      <c r="O65" s="693"/>
      <c r="P65" s="692"/>
    </row>
    <row r="66" spans="1:16" ht="15.5" x14ac:dyDescent="0.35">
      <c r="A66" s="692"/>
      <c r="B66" s="692"/>
      <c r="C66" s="693"/>
      <c r="D66" s="692"/>
      <c r="E66" s="692"/>
      <c r="F66" s="693"/>
      <c r="G66" s="693"/>
      <c r="H66" s="692"/>
      <c r="I66" s="693"/>
      <c r="J66" s="692"/>
      <c r="K66" s="692"/>
      <c r="L66" s="693"/>
      <c r="M66" s="692"/>
      <c r="N66" s="692"/>
      <c r="O66" s="693"/>
      <c r="P66" s="692"/>
    </row>
    <row r="67" spans="1:16" ht="15.5" x14ac:dyDescent="0.35">
      <c r="A67" s="692"/>
      <c r="B67" s="64" t="s">
        <v>1012</v>
      </c>
      <c r="C67" s="606"/>
      <c r="D67" s="606"/>
      <c r="E67" s="692"/>
      <c r="F67" s="693"/>
      <c r="G67" s="693"/>
      <c r="H67" s="692"/>
      <c r="I67" s="693"/>
      <c r="J67" s="692"/>
      <c r="K67" s="606"/>
      <c r="L67" s="694"/>
      <c r="M67" s="692"/>
      <c r="N67" s="692"/>
      <c r="O67" s="693"/>
      <c r="P67" s="692"/>
    </row>
    <row r="68" spans="1:16" ht="15.5" x14ac:dyDescent="0.35">
      <c r="A68" s="692"/>
      <c r="B68" s="930" t="s">
        <v>1013</v>
      </c>
      <c r="C68" s="89"/>
      <c r="D68" s="89"/>
      <c r="E68" s="89"/>
      <c r="F68" s="89"/>
      <c r="G68" s="89"/>
      <c r="H68" s="89"/>
      <c r="I68" s="693"/>
      <c r="J68" s="692"/>
      <c r="K68" s="645"/>
      <c r="L68" s="695"/>
      <c r="M68" s="692"/>
      <c r="N68" s="692"/>
      <c r="O68" s="693"/>
      <c r="P68" s="692"/>
    </row>
    <row r="69" spans="1:16" ht="18" x14ac:dyDescent="0.4">
      <c r="A69" s="692"/>
      <c r="B69" s="81"/>
      <c r="C69" s="606"/>
      <c r="D69" s="606"/>
      <c r="E69" s="692"/>
      <c r="F69" s="693"/>
      <c r="G69" s="693"/>
      <c r="H69" s="692"/>
      <c r="I69" s="693"/>
      <c r="J69" s="692"/>
      <c r="K69" s="606"/>
      <c r="L69" s="694"/>
      <c r="M69" s="692"/>
      <c r="N69" s="692"/>
      <c r="O69" s="693"/>
      <c r="P69" s="692"/>
    </row>
    <row r="70" spans="1:16" ht="15.5" x14ac:dyDescent="0.35">
      <c r="A70" s="692"/>
      <c r="B70" s="697"/>
      <c r="C70" s="693"/>
      <c r="E70" s="867" t="s">
        <v>967</v>
      </c>
      <c r="F70" s="867"/>
      <c r="G70" s="867"/>
      <c r="H70" s="868"/>
      <c r="I70" s="869"/>
      <c r="J70" s="867" t="s">
        <v>968</v>
      </c>
      <c r="K70" s="698"/>
      <c r="L70" s="698"/>
      <c r="M70" s="692"/>
      <c r="N70" s="692"/>
      <c r="O70" s="693"/>
      <c r="P70" s="692"/>
    </row>
    <row r="71" spans="1:16" ht="46.5" x14ac:dyDescent="0.35">
      <c r="A71" s="692"/>
      <c r="B71" s="699" t="s">
        <v>275</v>
      </c>
      <c r="C71" s="700" t="s">
        <v>1002</v>
      </c>
      <c r="D71" s="701" t="s">
        <v>970</v>
      </c>
      <c r="E71" s="701" t="s">
        <v>899</v>
      </c>
      <c r="F71" s="700" t="s">
        <v>717</v>
      </c>
      <c r="G71" s="702" t="s">
        <v>719</v>
      </c>
      <c r="H71" s="700" t="s">
        <v>1002</v>
      </c>
      <c r="I71" s="701" t="s">
        <v>970</v>
      </c>
      <c r="J71" s="701" t="s">
        <v>899</v>
      </c>
      <c r="K71" s="700" t="s">
        <v>717</v>
      </c>
      <c r="L71" s="702" t="s">
        <v>719</v>
      </c>
      <c r="M71" s="692"/>
      <c r="N71" s="692"/>
      <c r="O71" s="693"/>
      <c r="P71" s="692"/>
    </row>
    <row r="72" spans="1:16" ht="15.5" x14ac:dyDescent="0.35">
      <c r="A72" s="692"/>
      <c r="B72" s="703">
        <v>2016</v>
      </c>
      <c r="C72" s="704">
        <v>527</v>
      </c>
      <c r="D72" s="711">
        <v>5326</v>
      </c>
      <c r="E72" s="705">
        <v>9.8948554262110397E-2</v>
      </c>
      <c r="F72" s="705">
        <v>9.1216164961460997E-2</v>
      </c>
      <c r="G72" s="706">
        <v>0.10725905554814801</v>
      </c>
      <c r="H72" s="704">
        <v>172</v>
      </c>
      <c r="I72" s="711">
        <v>1402</v>
      </c>
      <c r="J72" s="705">
        <v>0.122681883024251</v>
      </c>
      <c r="K72" s="705">
        <v>0.106532549209088</v>
      </c>
      <c r="L72" s="706">
        <v>0.14089325875683001</v>
      </c>
      <c r="M72" s="692"/>
      <c r="N72" s="692"/>
      <c r="O72" s="693"/>
      <c r="P72" s="692"/>
    </row>
    <row r="73" spans="1:16" ht="15.5" x14ac:dyDescent="0.35">
      <c r="A73" s="692"/>
      <c r="B73" s="703">
        <v>2017</v>
      </c>
      <c r="C73" s="704">
        <v>337</v>
      </c>
      <c r="D73" s="711">
        <v>3926</v>
      </c>
      <c r="E73" s="705">
        <v>8.5838003056546097E-2</v>
      </c>
      <c r="F73" s="705">
        <v>7.7475356843157706E-2</v>
      </c>
      <c r="G73" s="707">
        <v>9.5010344151026299E-2</v>
      </c>
      <c r="H73" s="704">
        <v>98</v>
      </c>
      <c r="I73" s="704">
        <v>957</v>
      </c>
      <c r="J73" s="705">
        <v>0.102403343782654</v>
      </c>
      <c r="K73" s="705">
        <v>8.47572456767796E-2</v>
      </c>
      <c r="L73" s="707">
        <v>0.123228636891166</v>
      </c>
      <c r="M73" s="692"/>
      <c r="N73" s="692"/>
      <c r="O73" s="693"/>
      <c r="P73" s="692"/>
    </row>
    <row r="74" spans="1:16" ht="15.5" x14ac:dyDescent="0.35">
      <c r="A74" s="692"/>
      <c r="B74" s="703">
        <v>2018</v>
      </c>
      <c r="C74" s="704">
        <v>288</v>
      </c>
      <c r="D74" s="711">
        <v>3477</v>
      </c>
      <c r="E74" s="705">
        <v>8.2830025884383096E-2</v>
      </c>
      <c r="F74" s="705">
        <v>7.4122447383568699E-2</v>
      </c>
      <c r="G74" s="707">
        <v>9.2458382476215795E-2</v>
      </c>
      <c r="H74" s="704">
        <v>111</v>
      </c>
      <c r="I74" s="711">
        <v>1052</v>
      </c>
      <c r="J74" s="705">
        <v>0.105513307984791</v>
      </c>
      <c r="K74" s="705">
        <v>8.8362473695796306E-2</v>
      </c>
      <c r="L74" s="707">
        <v>0.12553465729292601</v>
      </c>
      <c r="M74" s="692"/>
      <c r="N74" s="692"/>
      <c r="O74" s="693"/>
      <c r="P74" s="692"/>
    </row>
    <row r="75" spans="1:16" ht="15.5" x14ac:dyDescent="0.35">
      <c r="A75" s="692"/>
      <c r="B75" s="703">
        <v>2019</v>
      </c>
      <c r="C75" s="704">
        <v>252</v>
      </c>
      <c r="D75" s="711">
        <v>3072</v>
      </c>
      <c r="E75" s="705">
        <v>8.203125E-2</v>
      </c>
      <c r="F75" s="705">
        <v>7.2841495584927501E-2</v>
      </c>
      <c r="G75" s="707">
        <v>9.2265017744730601E-2</v>
      </c>
      <c r="H75" s="704">
        <v>94</v>
      </c>
      <c r="I75" s="704">
        <v>937</v>
      </c>
      <c r="J75" s="705">
        <v>0.100320170757737</v>
      </c>
      <c r="K75" s="705">
        <v>8.2686064547160001E-2</v>
      </c>
      <c r="L75" s="707">
        <v>0.121218065125399</v>
      </c>
      <c r="M75" s="692"/>
      <c r="N75" s="692"/>
      <c r="O75" s="693"/>
      <c r="P75" s="692"/>
    </row>
    <row r="76" spans="1:16" ht="15.5" x14ac:dyDescent="0.35">
      <c r="A76" s="692"/>
      <c r="B76" s="703">
        <v>2020</v>
      </c>
      <c r="C76" s="704">
        <v>132</v>
      </c>
      <c r="D76" s="711">
        <v>1488</v>
      </c>
      <c r="E76" s="705">
        <v>8.8709677419354802E-2</v>
      </c>
      <c r="F76" s="705">
        <v>7.5302105947022899E-2</v>
      </c>
      <c r="G76" s="707">
        <v>0.104235375892652</v>
      </c>
      <c r="H76" s="704">
        <v>47</v>
      </c>
      <c r="I76" s="704">
        <v>446</v>
      </c>
      <c r="J76" s="705">
        <v>0.105381165919283</v>
      </c>
      <c r="K76" s="705">
        <v>8.0177742747307199E-2</v>
      </c>
      <c r="L76" s="707">
        <v>0.13732435027274401</v>
      </c>
      <c r="M76" s="692"/>
      <c r="N76" s="692"/>
      <c r="O76" s="693"/>
      <c r="P76" s="692"/>
    </row>
  </sheetData>
  <hyperlinks>
    <hyperlink ref="B8" location="Contents!A1" display="Contents!A1"/>
    <hyperlink ref="D8" location="'Tab 44 - Livestock Animal Staph'!A1" display="Tab 44 - Livestock Animal Staphylococcus"/>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0068CE"/>
  </sheetPr>
  <dimension ref="A1:AU47"/>
  <sheetViews>
    <sheetView showGridLines="0" zoomScale="80" zoomScaleNormal="80" workbookViewId="0">
      <selection activeCell="D8" sqref="D8"/>
    </sheetView>
  </sheetViews>
  <sheetFormatPr defaultColWidth="9.1796875" defaultRowHeight="14" x14ac:dyDescent="0.3"/>
  <cols>
    <col min="1" max="1" width="1.453125" style="62" customWidth="1"/>
    <col min="2" max="2" width="33.7265625" style="72" customWidth="1"/>
    <col min="3" max="3" width="10.54296875" style="63" customWidth="1"/>
    <col min="4" max="5" width="10.54296875" style="72" customWidth="1"/>
    <col min="6" max="6" width="10.54296875" style="63" customWidth="1"/>
    <col min="7" max="8" width="10.54296875" style="72" customWidth="1"/>
    <col min="9" max="9" width="10.54296875" style="63" customWidth="1"/>
    <col min="10" max="11" width="10.54296875" style="72" customWidth="1"/>
    <col min="12" max="12" width="10.54296875" style="63" customWidth="1"/>
    <col min="13" max="14" width="10.54296875" style="72" customWidth="1"/>
    <col min="15" max="15" width="10.54296875" style="63" customWidth="1"/>
    <col min="16" max="17" width="10.54296875" style="72" customWidth="1"/>
    <col min="18" max="18" width="7.81640625" style="63" bestFit="1" customWidth="1"/>
    <col min="19" max="19" width="3.453125" style="72" bestFit="1" customWidth="1"/>
    <col min="20" max="20" width="29.54296875" style="72" customWidth="1"/>
    <col min="21" max="22" width="9.1796875" style="62"/>
    <col min="23" max="23" width="9" style="62" customWidth="1"/>
    <col min="24" max="24" width="7.81640625" style="71" bestFit="1" customWidth="1"/>
    <col min="25" max="25" width="3.54296875" style="62" bestFit="1" customWidth="1"/>
    <col min="26" max="26" width="36.54296875" style="62" customWidth="1"/>
    <col min="27" max="27" width="7.1796875" style="71" bestFit="1" customWidth="1"/>
    <col min="28" max="28" width="3.54296875" style="62" bestFit="1" customWidth="1"/>
    <col min="29" max="29" width="9.54296875" style="62" customWidth="1"/>
    <col min="30" max="30" width="7.81640625" style="71" bestFit="1" customWidth="1"/>
    <col min="31" max="31" width="3.54296875" style="62" bestFit="1" customWidth="1"/>
    <col min="32" max="32" width="9.453125" style="62" customWidth="1"/>
    <col min="33" max="33" width="7.81640625" style="71" bestFit="1" customWidth="1"/>
    <col min="34" max="34" width="3.54296875" style="62" bestFit="1" customWidth="1"/>
    <col min="35" max="35" width="10.1796875" style="62" customWidth="1"/>
    <col min="36" max="36" width="7.81640625" style="71" bestFit="1" customWidth="1"/>
    <col min="37" max="37" width="3.54296875" style="62" bestFit="1" customWidth="1"/>
    <col min="38" max="38" width="10.81640625" style="62" bestFit="1" customWidth="1"/>
    <col min="39" max="39" width="7.81640625" style="71" bestFit="1" customWidth="1"/>
    <col min="40" max="40" width="3.54296875" style="62" bestFit="1" customWidth="1"/>
    <col min="41" max="41" width="10.81640625" style="62" bestFit="1" customWidth="1"/>
    <col min="42" max="16384" width="9.1796875" style="62"/>
  </cols>
  <sheetData>
    <row r="1" spans="1:47"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row>
    <row r="2" spans="1:47"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row>
    <row r="3" spans="1:47"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row>
    <row r="4" spans="1:47"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row>
    <row r="5" spans="1:47"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row>
    <row r="6" spans="1:47"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row>
    <row r="7" spans="1:47"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row>
    <row r="8" spans="1:47" s="15" customFormat="1" ht="18" x14ac:dyDescent="0.4">
      <c r="A8" s="30"/>
      <c r="B8" s="171" t="s">
        <v>131</v>
      </c>
      <c r="C8" s="20"/>
      <c r="D8" s="171" t="s">
        <v>1014</v>
      </c>
      <c r="E8" s="19"/>
      <c r="F8" s="19"/>
      <c r="G8" s="19"/>
      <c r="H8" s="19"/>
      <c r="I8" s="30"/>
      <c r="J8" s="30"/>
      <c r="K8" s="30"/>
      <c r="L8" s="30"/>
      <c r="M8" s="151" t="s">
        <v>1015</v>
      </c>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row>
    <row r="10" spans="1:47" s="15" customFormat="1" ht="18" x14ac:dyDescent="0.4">
      <c r="A10" s="30"/>
      <c r="B10" s="20" t="s">
        <v>1016</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row>
    <row r="12" spans="1:47" ht="15.5" x14ac:dyDescent="0.35">
      <c r="A12" s="712"/>
      <c r="B12" s="64" t="s">
        <v>1017</v>
      </c>
      <c r="C12" s="606"/>
      <c r="D12" s="606"/>
      <c r="E12" s="606"/>
      <c r="F12" s="65"/>
      <c r="G12" s="65"/>
      <c r="H12" s="65"/>
      <c r="I12" s="65"/>
      <c r="J12" s="65"/>
      <c r="K12" s="65"/>
      <c r="L12" s="65"/>
      <c r="M12" s="65"/>
      <c r="N12" s="712"/>
      <c r="O12" s="693"/>
      <c r="P12" s="712"/>
      <c r="Q12" s="712"/>
      <c r="R12" s="713"/>
      <c r="S12" s="712"/>
      <c r="T12" s="712"/>
      <c r="U12" s="713"/>
      <c r="V12" s="712"/>
      <c r="W12" s="712"/>
      <c r="X12" s="712"/>
      <c r="Y12" s="712"/>
      <c r="Z12" s="712"/>
      <c r="AA12" s="713"/>
      <c r="AB12" s="712"/>
      <c r="AC12" s="712"/>
      <c r="AD12" s="713"/>
      <c r="AE12" s="712"/>
      <c r="AF12" s="712"/>
      <c r="AG12" s="713"/>
      <c r="AH12" s="712"/>
      <c r="AI12" s="712"/>
      <c r="AJ12" s="713"/>
      <c r="AK12" s="712"/>
      <c r="AL12" s="712"/>
      <c r="AM12" s="713"/>
      <c r="AN12" s="712"/>
      <c r="AO12" s="712"/>
      <c r="AP12" s="713"/>
      <c r="AQ12" s="712"/>
      <c r="AR12" s="712"/>
      <c r="AS12" s="713"/>
      <c r="AT12" s="712"/>
      <c r="AU12" s="712"/>
    </row>
    <row r="13" spans="1:47" ht="15.5" x14ac:dyDescent="0.35">
      <c r="A13" s="712"/>
      <c r="B13" s="930" t="s">
        <v>1018</v>
      </c>
      <c r="C13" s="89"/>
      <c r="D13" s="606"/>
      <c r="E13" s="606"/>
      <c r="F13" s="65"/>
      <c r="G13" s="65"/>
      <c r="H13" s="65"/>
      <c r="I13" s="65"/>
      <c r="J13" s="65"/>
      <c r="K13" s="65"/>
      <c r="L13" s="65"/>
      <c r="M13" s="65"/>
      <c r="N13" s="712"/>
      <c r="O13" s="693"/>
      <c r="P13" s="712"/>
      <c r="Q13" s="712"/>
      <c r="R13" s="713"/>
      <c r="S13" s="712"/>
      <c r="T13" s="712"/>
      <c r="U13" s="713"/>
      <c r="V13" s="712"/>
      <c r="W13" s="712"/>
      <c r="X13" s="712"/>
      <c r="Y13" s="712"/>
      <c r="Z13" s="712"/>
      <c r="AA13" s="713"/>
      <c r="AB13" s="712"/>
      <c r="AC13" s="712"/>
      <c r="AD13" s="713"/>
      <c r="AE13" s="712"/>
      <c r="AF13" s="712"/>
      <c r="AG13" s="713"/>
      <c r="AH13" s="712"/>
      <c r="AI13" s="712"/>
      <c r="AJ13" s="713"/>
      <c r="AK13" s="712"/>
      <c r="AL13" s="712"/>
      <c r="AM13" s="713"/>
      <c r="AN13" s="712"/>
      <c r="AO13" s="712"/>
      <c r="AP13" s="713"/>
      <c r="AQ13" s="712"/>
      <c r="AR13" s="712"/>
      <c r="AS13" s="713"/>
      <c r="AT13" s="712"/>
      <c r="AU13" s="712"/>
    </row>
    <row r="14" spans="1:47" ht="14.15" customHeight="1" x14ac:dyDescent="0.4">
      <c r="A14" s="712"/>
      <c r="B14" s="66"/>
      <c r="C14" s="606"/>
      <c r="D14" s="606"/>
      <c r="E14" s="606"/>
      <c r="F14" s="65"/>
      <c r="G14" s="65"/>
      <c r="H14" s="65"/>
      <c r="I14" s="65"/>
      <c r="J14" s="65"/>
      <c r="K14" s="65"/>
      <c r="L14" s="65"/>
      <c r="M14" s="65"/>
      <c r="N14" s="712"/>
      <c r="O14" s="693"/>
      <c r="P14" s="712"/>
      <c r="Q14" s="712"/>
      <c r="R14" s="713"/>
      <c r="S14" s="712"/>
      <c r="T14" s="712"/>
      <c r="U14" s="713"/>
      <c r="V14" s="712"/>
      <c r="W14" s="712"/>
      <c r="X14" s="712"/>
      <c r="Y14" s="712"/>
      <c r="Z14" s="712"/>
      <c r="AA14" s="713"/>
      <c r="AB14" s="712"/>
      <c r="AC14" s="712"/>
      <c r="AD14" s="713"/>
      <c r="AE14" s="712"/>
      <c r="AF14" s="712"/>
      <c r="AG14" s="713"/>
      <c r="AH14" s="712"/>
      <c r="AI14" s="712"/>
      <c r="AJ14" s="713"/>
      <c r="AK14" s="712"/>
      <c r="AL14" s="712"/>
      <c r="AM14" s="713"/>
      <c r="AN14" s="712"/>
      <c r="AO14" s="712"/>
      <c r="AP14" s="713"/>
      <c r="AQ14" s="712"/>
      <c r="AR14" s="712"/>
      <c r="AS14" s="713"/>
      <c r="AT14" s="712"/>
      <c r="AU14" s="712"/>
    </row>
    <row r="15" spans="1:47" ht="31.5" thickBot="1" x14ac:dyDescent="0.4">
      <c r="A15" s="712"/>
      <c r="B15" s="714" t="s">
        <v>275</v>
      </c>
      <c r="C15" s="715" t="s">
        <v>710</v>
      </c>
      <c r="D15" s="606"/>
      <c r="E15" s="606"/>
      <c r="F15" s="65"/>
      <c r="G15" s="65"/>
      <c r="H15" s="65"/>
      <c r="I15" s="65"/>
      <c r="J15" s="65"/>
      <c r="K15" s="65"/>
      <c r="L15" s="65"/>
      <c r="M15" s="65"/>
      <c r="N15" s="712"/>
      <c r="O15" s="713"/>
      <c r="P15" s="712"/>
      <c r="Q15" s="712"/>
      <c r="R15" s="713"/>
      <c r="S15" s="712"/>
      <c r="T15" s="712"/>
      <c r="U15" s="713"/>
      <c r="V15" s="712"/>
      <c r="W15" s="712"/>
      <c r="X15" s="712"/>
      <c r="Y15" s="712"/>
      <c r="Z15" s="712"/>
      <c r="AA15" s="713"/>
      <c r="AB15" s="712"/>
      <c r="AC15" s="712"/>
      <c r="AD15" s="713"/>
      <c r="AE15" s="712"/>
      <c r="AF15" s="712"/>
      <c r="AG15" s="713"/>
      <c r="AH15" s="712"/>
      <c r="AI15" s="712"/>
      <c r="AJ15" s="713"/>
      <c r="AK15" s="712"/>
      <c r="AL15" s="712"/>
      <c r="AM15" s="713"/>
      <c r="AN15" s="712"/>
      <c r="AO15" s="712"/>
      <c r="AP15" s="713"/>
      <c r="AQ15" s="712"/>
      <c r="AR15" s="712"/>
      <c r="AS15" s="713"/>
      <c r="AT15" s="712"/>
      <c r="AU15" s="712"/>
    </row>
    <row r="16" spans="1:47" s="67" customFormat="1" ht="15" customHeight="1" x14ac:dyDescent="0.35">
      <c r="A16" s="716"/>
      <c r="B16" s="717">
        <v>2016</v>
      </c>
      <c r="C16" s="718">
        <v>106</v>
      </c>
      <c r="D16" s="606"/>
      <c r="E16" s="606"/>
      <c r="F16" s="65"/>
      <c r="G16" s="65"/>
      <c r="H16" s="65"/>
      <c r="I16" s="65"/>
      <c r="J16" s="65"/>
      <c r="K16" s="65"/>
      <c r="L16" s="65"/>
      <c r="M16" s="65"/>
      <c r="N16" s="712"/>
      <c r="O16" s="713"/>
      <c r="P16" s="712"/>
      <c r="Q16" s="712"/>
      <c r="R16" s="713"/>
      <c r="S16" s="716"/>
      <c r="T16" s="716"/>
      <c r="U16" s="716"/>
      <c r="V16" s="716"/>
      <c r="W16" s="716"/>
      <c r="X16" s="716"/>
      <c r="Y16" s="716"/>
      <c r="Z16" s="716"/>
      <c r="AA16" s="716"/>
      <c r="AB16" s="716"/>
      <c r="AC16" s="716"/>
      <c r="AD16" s="716"/>
      <c r="AE16" s="716"/>
      <c r="AF16" s="716"/>
      <c r="AG16" s="716"/>
      <c r="AH16" s="716"/>
      <c r="AI16" s="716"/>
      <c r="AJ16" s="716"/>
      <c r="AK16" s="716"/>
      <c r="AL16" s="716"/>
      <c r="AM16" s="716"/>
      <c r="AN16" s="716"/>
      <c r="AO16" s="716"/>
      <c r="AP16" s="716"/>
      <c r="AQ16" s="716"/>
      <c r="AR16" s="716"/>
      <c r="AS16" s="716"/>
      <c r="AT16" s="716"/>
      <c r="AU16" s="716"/>
    </row>
    <row r="17" spans="1:47" s="67" customFormat="1" ht="15" customHeight="1" x14ac:dyDescent="0.35">
      <c r="A17" s="716"/>
      <c r="B17" s="717">
        <v>2017</v>
      </c>
      <c r="C17" s="718">
        <v>90</v>
      </c>
      <c r="D17" s="606"/>
      <c r="E17" s="606"/>
      <c r="F17" s="65"/>
      <c r="G17" s="65"/>
      <c r="H17" s="65"/>
      <c r="I17" s="65"/>
      <c r="J17" s="65"/>
      <c r="K17" s="65"/>
      <c r="L17" s="65"/>
      <c r="M17" s="65"/>
      <c r="N17" s="712"/>
      <c r="O17" s="713"/>
      <c r="P17" s="712"/>
      <c r="Q17" s="712"/>
      <c r="R17" s="713"/>
      <c r="S17" s="716"/>
      <c r="T17" s="716"/>
      <c r="U17" s="716"/>
      <c r="V17" s="716"/>
      <c r="W17" s="716"/>
      <c r="X17" s="716"/>
      <c r="Y17" s="716"/>
      <c r="Z17" s="716"/>
      <c r="AA17" s="716"/>
      <c r="AB17" s="716"/>
      <c r="AC17" s="716"/>
      <c r="AD17" s="716"/>
      <c r="AE17" s="716"/>
      <c r="AF17" s="716"/>
      <c r="AG17" s="716"/>
      <c r="AH17" s="716"/>
      <c r="AI17" s="716"/>
      <c r="AJ17" s="716"/>
      <c r="AK17" s="716"/>
      <c r="AL17" s="716"/>
      <c r="AM17" s="716"/>
      <c r="AN17" s="716"/>
      <c r="AO17" s="716"/>
      <c r="AP17" s="716"/>
      <c r="AQ17" s="716"/>
      <c r="AR17" s="716"/>
      <c r="AS17" s="716"/>
      <c r="AT17" s="716"/>
      <c r="AU17" s="716"/>
    </row>
    <row r="18" spans="1:47" s="68" customFormat="1" ht="15.5" x14ac:dyDescent="0.35">
      <c r="A18" s="719"/>
      <c r="B18" s="720">
        <v>2018</v>
      </c>
      <c r="C18" s="721">
        <v>69</v>
      </c>
      <c r="D18" s="716"/>
      <c r="E18" s="716"/>
      <c r="F18" s="65"/>
      <c r="G18" s="65"/>
      <c r="H18" s="65"/>
      <c r="I18" s="65"/>
      <c r="J18" s="65"/>
      <c r="K18" s="65"/>
      <c r="L18" s="65"/>
      <c r="M18" s="65"/>
      <c r="N18" s="716"/>
      <c r="O18" s="716"/>
      <c r="P18" s="716"/>
      <c r="Q18" s="716"/>
      <c r="R18" s="716"/>
      <c r="S18" s="719"/>
      <c r="T18" s="719"/>
      <c r="U18" s="719"/>
      <c r="V18" s="719"/>
      <c r="W18" s="719"/>
      <c r="X18" s="719"/>
      <c r="Y18" s="719"/>
      <c r="Z18" s="719"/>
      <c r="AA18" s="719"/>
      <c r="AB18" s="719"/>
      <c r="AC18" s="719"/>
      <c r="AD18" s="719"/>
      <c r="AE18" s="719"/>
      <c r="AF18" s="719"/>
      <c r="AG18" s="719"/>
      <c r="AH18" s="719"/>
      <c r="AI18" s="719"/>
      <c r="AJ18" s="719"/>
      <c r="AK18" s="719"/>
      <c r="AL18" s="719"/>
      <c r="AM18" s="719"/>
      <c r="AN18" s="719"/>
      <c r="AO18" s="719"/>
      <c r="AP18" s="719"/>
      <c r="AQ18" s="719"/>
      <c r="AR18" s="719"/>
      <c r="AS18" s="719"/>
      <c r="AT18" s="719"/>
      <c r="AU18" s="719"/>
    </row>
    <row r="19" spans="1:47" ht="15.5" x14ac:dyDescent="0.35">
      <c r="A19" s="712"/>
      <c r="B19" s="720">
        <v>2019</v>
      </c>
      <c r="C19" s="721">
        <v>85</v>
      </c>
      <c r="D19" s="716"/>
      <c r="E19" s="716"/>
      <c r="F19" s="65"/>
      <c r="G19" s="65"/>
      <c r="H19" s="65"/>
      <c r="I19" s="65"/>
      <c r="J19" s="65"/>
      <c r="K19" s="65"/>
      <c r="L19" s="65"/>
      <c r="M19" s="65"/>
      <c r="N19" s="716"/>
      <c r="O19" s="716"/>
      <c r="P19" s="716"/>
      <c r="Q19" s="716"/>
      <c r="R19" s="716"/>
      <c r="S19" s="722"/>
      <c r="T19" s="722"/>
      <c r="U19" s="723"/>
      <c r="V19" s="722"/>
      <c r="W19" s="722"/>
      <c r="X19" s="692"/>
      <c r="Y19" s="692"/>
      <c r="Z19" s="692"/>
      <c r="AA19" s="692"/>
      <c r="AB19" s="692"/>
      <c r="AC19" s="692"/>
      <c r="AD19" s="692"/>
      <c r="AE19" s="692"/>
      <c r="AF19" s="692"/>
      <c r="AG19" s="692"/>
      <c r="AH19" s="692"/>
      <c r="AI19" s="692"/>
      <c r="AJ19" s="692"/>
      <c r="AK19" s="692"/>
      <c r="AL19" s="692"/>
      <c r="AM19" s="692"/>
      <c r="AN19" s="692"/>
      <c r="AO19" s="692"/>
      <c r="AP19" s="692"/>
      <c r="AQ19" s="692"/>
      <c r="AR19" s="692"/>
      <c r="AS19" s="692"/>
      <c r="AT19" s="692"/>
      <c r="AU19" s="692"/>
    </row>
    <row r="20" spans="1:47" s="70" customFormat="1" ht="15.5" x14ac:dyDescent="0.35">
      <c r="A20" s="722"/>
      <c r="B20" s="720">
        <v>2020</v>
      </c>
      <c r="C20" s="721">
        <v>81</v>
      </c>
      <c r="D20" s="716"/>
      <c r="E20" s="716"/>
      <c r="F20" s="65"/>
      <c r="G20" s="65"/>
      <c r="H20" s="65"/>
      <c r="I20" s="65"/>
      <c r="J20" s="65"/>
      <c r="K20" s="65"/>
      <c r="L20" s="65"/>
      <c r="M20" s="65"/>
      <c r="N20" s="716"/>
      <c r="O20" s="716"/>
      <c r="P20" s="716"/>
      <c r="Q20" s="716"/>
      <c r="R20" s="716"/>
      <c r="S20" s="722"/>
      <c r="T20" s="722"/>
      <c r="U20" s="723"/>
      <c r="V20" s="722"/>
      <c r="W20" s="722"/>
      <c r="X20" s="724"/>
      <c r="Y20" s="724"/>
      <c r="Z20" s="724"/>
      <c r="AA20" s="724"/>
      <c r="AB20" s="724"/>
      <c r="AC20" s="724"/>
      <c r="AD20" s="724"/>
      <c r="AE20" s="724"/>
      <c r="AF20" s="724"/>
      <c r="AG20" s="724"/>
      <c r="AH20" s="724"/>
      <c r="AI20" s="724"/>
      <c r="AJ20" s="724"/>
      <c r="AK20" s="724"/>
      <c r="AL20" s="724"/>
      <c r="AM20" s="724"/>
      <c r="AN20" s="724"/>
      <c r="AO20" s="724"/>
      <c r="AP20" s="724"/>
      <c r="AQ20" s="724"/>
      <c r="AR20" s="724"/>
      <c r="AS20" s="724"/>
      <c r="AT20" s="724"/>
      <c r="AU20" s="724"/>
    </row>
    <row r="21" spans="1:47" ht="15.5" x14ac:dyDescent="0.35">
      <c r="A21" s="712"/>
      <c r="B21" s="720"/>
      <c r="C21" s="725"/>
      <c r="D21" s="719"/>
      <c r="E21" s="719"/>
      <c r="F21" s="719"/>
      <c r="G21" s="719"/>
      <c r="H21" s="719"/>
      <c r="I21" s="719"/>
      <c r="J21" s="719"/>
      <c r="K21" s="719"/>
      <c r="L21" s="725"/>
      <c r="M21" s="719"/>
      <c r="N21" s="719"/>
      <c r="O21" s="719"/>
      <c r="P21" s="719"/>
      <c r="Q21" s="719"/>
      <c r="R21" s="719"/>
      <c r="S21" s="692"/>
      <c r="T21" s="692"/>
      <c r="U21" s="692"/>
      <c r="V21" s="692"/>
      <c r="W21" s="692"/>
      <c r="X21" s="692"/>
      <c r="Y21" s="692"/>
      <c r="Z21" s="692"/>
      <c r="AA21" s="692"/>
      <c r="AB21" s="692"/>
      <c r="AC21" s="692"/>
      <c r="AD21" s="692"/>
      <c r="AE21" s="692"/>
      <c r="AF21" s="692"/>
      <c r="AG21" s="692"/>
      <c r="AH21" s="692"/>
      <c r="AI21" s="692"/>
      <c r="AJ21" s="692"/>
      <c r="AK21" s="692"/>
      <c r="AL21" s="692"/>
      <c r="AM21" s="692"/>
      <c r="AN21" s="692"/>
      <c r="AO21" s="692"/>
      <c r="AP21" s="692"/>
      <c r="AQ21" s="692"/>
      <c r="AR21" s="692"/>
      <c r="AS21" s="692"/>
      <c r="AT21" s="692"/>
      <c r="AU21" s="692"/>
    </row>
    <row r="22" spans="1:47" ht="15.5" x14ac:dyDescent="0.35">
      <c r="A22" s="712"/>
      <c r="B22" s="64" t="s">
        <v>1019</v>
      </c>
      <c r="C22" s="69"/>
      <c r="D22" s="722"/>
      <c r="E22" s="722"/>
      <c r="F22" s="723"/>
      <c r="G22" s="722"/>
      <c r="H22" s="722"/>
      <c r="I22" s="723"/>
      <c r="J22" s="722"/>
      <c r="K22" s="722"/>
      <c r="L22" s="723"/>
      <c r="M22" s="722"/>
      <c r="N22" s="722"/>
      <c r="O22" s="723"/>
      <c r="P22" s="722"/>
      <c r="Q22" s="722"/>
      <c r="R22" s="723"/>
      <c r="S22" s="692"/>
      <c r="T22" s="692"/>
      <c r="U22" s="692"/>
      <c r="V22" s="692"/>
      <c r="W22" s="692"/>
      <c r="X22" s="692"/>
      <c r="Y22" s="692"/>
      <c r="Z22" s="692"/>
      <c r="AA22" s="692"/>
      <c r="AB22" s="692"/>
      <c r="AC22" s="692"/>
      <c r="AD22" s="692"/>
      <c r="AE22" s="692"/>
      <c r="AF22" s="692"/>
      <c r="AG22" s="692"/>
      <c r="AH22" s="692"/>
      <c r="AI22" s="692"/>
      <c r="AJ22" s="692"/>
      <c r="AK22" s="692"/>
      <c r="AL22" s="692"/>
      <c r="AM22" s="692"/>
      <c r="AN22" s="692"/>
      <c r="AO22" s="692"/>
      <c r="AP22" s="692"/>
      <c r="AQ22" s="692"/>
      <c r="AR22" s="692"/>
      <c r="AS22" s="692"/>
      <c r="AT22" s="692"/>
      <c r="AU22" s="692"/>
    </row>
    <row r="23" spans="1:47" ht="15.5" x14ac:dyDescent="0.35">
      <c r="A23" s="712"/>
      <c r="B23" s="931" t="s">
        <v>1020</v>
      </c>
      <c r="C23" s="723"/>
      <c r="D23" s="722"/>
      <c r="E23" s="722"/>
      <c r="F23" s="723"/>
      <c r="G23" s="722"/>
      <c r="H23" s="722"/>
      <c r="I23" s="723"/>
      <c r="J23" s="722"/>
      <c r="K23" s="722"/>
      <c r="L23" s="723"/>
      <c r="M23" s="722"/>
      <c r="N23" s="722"/>
      <c r="O23" s="723"/>
      <c r="P23" s="722"/>
      <c r="Q23" s="722"/>
      <c r="R23" s="723"/>
      <c r="S23" s="692"/>
      <c r="T23" s="692"/>
      <c r="U23" s="692"/>
      <c r="V23" s="692"/>
      <c r="W23" s="692"/>
      <c r="X23" s="692"/>
      <c r="Y23" s="692"/>
      <c r="Z23" s="692"/>
      <c r="AA23" s="692"/>
      <c r="AB23" s="692"/>
      <c r="AC23" s="692"/>
      <c r="AD23" s="692"/>
      <c r="AE23" s="692"/>
      <c r="AF23" s="692"/>
      <c r="AG23" s="692"/>
      <c r="AH23" s="692"/>
      <c r="AI23" s="692"/>
      <c r="AJ23" s="692"/>
      <c r="AK23" s="692"/>
      <c r="AL23" s="692"/>
      <c r="AM23" s="692"/>
      <c r="AN23" s="692"/>
      <c r="AO23" s="692"/>
      <c r="AP23" s="692"/>
      <c r="AQ23" s="692"/>
      <c r="AR23" s="692"/>
      <c r="AS23" s="692"/>
      <c r="AT23" s="692"/>
      <c r="AU23" s="692"/>
    </row>
    <row r="24" spans="1:47" ht="15.5" x14ac:dyDescent="0.35">
      <c r="A24" s="712"/>
      <c r="B24" s="722"/>
      <c r="C24" s="713"/>
      <c r="D24" s="712"/>
      <c r="E24" s="712"/>
      <c r="F24" s="713"/>
      <c r="G24" s="712"/>
      <c r="H24" s="712"/>
      <c r="I24" s="713"/>
      <c r="J24" s="712"/>
      <c r="K24" s="712"/>
      <c r="L24" s="713"/>
      <c r="M24" s="712"/>
      <c r="N24" s="712"/>
      <c r="O24" s="713"/>
      <c r="P24" s="712"/>
      <c r="Q24" s="712"/>
      <c r="R24" s="713"/>
      <c r="S24" s="692"/>
      <c r="T24" s="692"/>
      <c r="U24" s="692"/>
      <c r="V24" s="692"/>
      <c r="W24" s="692"/>
      <c r="X24" s="692"/>
      <c r="Y24" s="692"/>
      <c r="Z24" s="692"/>
      <c r="AA24" s="692"/>
      <c r="AB24" s="692"/>
      <c r="AC24" s="692"/>
      <c r="AD24" s="692"/>
      <c r="AE24" s="692"/>
      <c r="AF24" s="692"/>
      <c r="AG24" s="692"/>
      <c r="AH24" s="692"/>
      <c r="AI24" s="692"/>
      <c r="AJ24" s="692"/>
      <c r="AK24" s="692"/>
      <c r="AL24" s="692"/>
      <c r="AM24" s="692"/>
      <c r="AN24" s="692"/>
      <c r="AO24" s="692"/>
      <c r="AP24" s="692"/>
      <c r="AQ24" s="692"/>
      <c r="AR24" s="692"/>
      <c r="AS24" s="692"/>
      <c r="AT24" s="692"/>
      <c r="AU24" s="692"/>
    </row>
    <row r="25" spans="1:47" ht="15.5" x14ac:dyDescent="0.35">
      <c r="A25" s="712"/>
      <c r="B25" s="722"/>
      <c r="C25" s="726"/>
      <c r="D25" s="727">
        <v>2016</v>
      </c>
      <c r="E25" s="728"/>
      <c r="F25" s="726"/>
      <c r="G25" s="727">
        <v>2017</v>
      </c>
      <c r="H25" s="728"/>
      <c r="I25" s="726"/>
      <c r="J25" s="727">
        <v>2018</v>
      </c>
      <c r="K25" s="728"/>
      <c r="L25" s="726"/>
      <c r="M25" s="727">
        <v>2019</v>
      </c>
      <c r="N25" s="728"/>
      <c r="O25" s="726"/>
      <c r="P25" s="727">
        <v>2020</v>
      </c>
      <c r="Q25" s="692"/>
      <c r="R25" s="692"/>
      <c r="S25" s="692"/>
      <c r="T25" s="692"/>
      <c r="U25" s="692"/>
      <c r="V25" s="692"/>
      <c r="W25" s="692"/>
      <c r="X25" s="692"/>
      <c r="Y25" s="692"/>
      <c r="Z25" s="692"/>
      <c r="AA25" s="692"/>
      <c r="AB25" s="692"/>
      <c r="AC25" s="692"/>
      <c r="AD25" s="692"/>
      <c r="AE25" s="692"/>
      <c r="AF25" s="692"/>
      <c r="AG25" s="692"/>
      <c r="AH25" s="692"/>
      <c r="AI25" s="692"/>
      <c r="AJ25" s="692"/>
      <c r="AK25" s="692"/>
      <c r="AL25" s="692"/>
      <c r="AM25" s="692"/>
      <c r="AN25" s="692"/>
      <c r="AO25" s="692"/>
      <c r="AP25" s="692"/>
      <c r="AQ25" s="692"/>
      <c r="AR25" s="692"/>
      <c r="AS25" s="692"/>
      <c r="AT25" s="692"/>
      <c r="AU25" s="692"/>
    </row>
    <row r="26" spans="1:47" ht="31.5" thickBot="1" x14ac:dyDescent="0.4">
      <c r="A26" s="712"/>
      <c r="B26" s="729" t="s">
        <v>384</v>
      </c>
      <c r="C26" s="673" t="s">
        <v>899</v>
      </c>
      <c r="D26" s="674" t="s">
        <v>1021</v>
      </c>
      <c r="E26" s="674" t="s">
        <v>1022</v>
      </c>
      <c r="F26" s="673" t="s">
        <v>899</v>
      </c>
      <c r="G26" s="674" t="s">
        <v>1021</v>
      </c>
      <c r="H26" s="674" t="s">
        <v>1022</v>
      </c>
      <c r="I26" s="673" t="s">
        <v>899</v>
      </c>
      <c r="J26" s="674" t="s">
        <v>1021</v>
      </c>
      <c r="K26" s="674" t="s">
        <v>1022</v>
      </c>
      <c r="L26" s="673" t="s">
        <v>899</v>
      </c>
      <c r="M26" s="674" t="s">
        <v>1021</v>
      </c>
      <c r="N26" s="674" t="s">
        <v>1022</v>
      </c>
      <c r="O26" s="673" t="s">
        <v>899</v>
      </c>
      <c r="P26" s="674" t="s">
        <v>1021</v>
      </c>
      <c r="Q26" s="674" t="s">
        <v>1022</v>
      </c>
      <c r="R26" s="692"/>
      <c r="S26" s="692"/>
      <c r="T26" s="692"/>
      <c r="U26" s="692"/>
      <c r="V26" s="692"/>
      <c r="W26" s="692"/>
      <c r="X26" s="692"/>
      <c r="Y26" s="692"/>
      <c r="Z26" s="692"/>
      <c r="AA26" s="692"/>
      <c r="AB26" s="692"/>
      <c r="AC26" s="692"/>
      <c r="AD26" s="692"/>
      <c r="AE26" s="692"/>
      <c r="AF26" s="692"/>
      <c r="AG26" s="692"/>
      <c r="AH26" s="692"/>
      <c r="AI26" s="692"/>
      <c r="AJ26" s="692"/>
      <c r="AK26" s="692"/>
      <c r="AL26" s="692"/>
      <c r="AM26" s="692"/>
      <c r="AN26" s="692"/>
      <c r="AO26" s="692"/>
      <c r="AP26" s="692"/>
      <c r="AQ26" s="692"/>
      <c r="AR26" s="692"/>
      <c r="AS26" s="692"/>
      <c r="AT26" s="692"/>
      <c r="AU26" s="692"/>
    </row>
    <row r="27" spans="1:47" ht="15.5" x14ac:dyDescent="0.35">
      <c r="A27" s="712"/>
      <c r="B27" s="675" t="s">
        <v>351</v>
      </c>
      <c r="C27" s="730">
        <f>IF(E27&lt;1,"-",(D27/E27)*100)</f>
        <v>13.513513513513514</v>
      </c>
      <c r="D27" s="731">
        <v>10</v>
      </c>
      <c r="E27" s="687">
        <v>74</v>
      </c>
      <c r="F27" s="730">
        <f>IF(H27&lt;1,"-",(G27/H27)*100)</f>
        <v>11.111111111111111</v>
      </c>
      <c r="G27" s="731">
        <v>10</v>
      </c>
      <c r="H27" s="731">
        <v>90</v>
      </c>
      <c r="I27" s="730">
        <f>IF(K27&lt;1,"-",(J27/K27)*100)</f>
        <v>11.594202898550725</v>
      </c>
      <c r="J27" s="731">
        <v>8</v>
      </c>
      <c r="K27" s="731">
        <v>69</v>
      </c>
      <c r="L27" s="730">
        <f>IF(N27&lt;1,"-",(M27/N27)*100)</f>
        <v>16.666666666666664</v>
      </c>
      <c r="M27" s="731">
        <v>14</v>
      </c>
      <c r="N27" s="731">
        <v>84</v>
      </c>
      <c r="O27" s="730">
        <f>IF(Q27&lt;1,"-",(P27/Q27)*100)</f>
        <v>16.049382716049383</v>
      </c>
      <c r="P27" s="731">
        <v>13</v>
      </c>
      <c r="Q27" s="731">
        <v>81</v>
      </c>
      <c r="R27" s="692"/>
      <c r="S27" s="692"/>
      <c r="T27" s="692"/>
      <c r="U27" s="692"/>
      <c r="V27" s="692"/>
      <c r="W27" s="692"/>
      <c r="X27" s="692"/>
      <c r="Y27" s="692"/>
      <c r="Z27" s="692"/>
      <c r="AA27" s="692"/>
      <c r="AB27" s="692"/>
      <c r="AC27" s="692"/>
      <c r="AD27" s="692"/>
      <c r="AE27" s="692"/>
      <c r="AF27" s="692"/>
      <c r="AG27" s="692"/>
      <c r="AH27" s="692"/>
      <c r="AI27" s="692"/>
      <c r="AJ27" s="692"/>
      <c r="AK27" s="692"/>
      <c r="AL27" s="692"/>
      <c r="AM27" s="692"/>
      <c r="AN27" s="692"/>
      <c r="AO27" s="692"/>
      <c r="AP27" s="692"/>
      <c r="AQ27" s="692"/>
      <c r="AR27" s="692"/>
      <c r="AS27" s="692"/>
      <c r="AT27" s="692"/>
      <c r="AU27" s="692"/>
    </row>
    <row r="28" spans="1:47" ht="15.5" x14ac:dyDescent="0.35">
      <c r="A28" s="712"/>
      <c r="B28" s="680" t="s">
        <v>1023</v>
      </c>
      <c r="C28" s="732">
        <f t="shared" ref="C28:C43" si="0">IF(E28&lt;1,"-",(D28/E28)*100)</f>
        <v>6.9767441860465116</v>
      </c>
      <c r="D28" s="733">
        <v>3</v>
      </c>
      <c r="E28" s="690">
        <v>43</v>
      </c>
      <c r="F28" s="732" t="str">
        <f t="shared" ref="F28:F43" si="1">IF(H28&lt;1,"-",(G28/H28)*100)</f>
        <v>-</v>
      </c>
      <c r="G28" s="733">
        <v>0</v>
      </c>
      <c r="H28" s="733">
        <v>0</v>
      </c>
      <c r="I28" s="732" t="str">
        <f t="shared" ref="I28:I43" si="2">IF(K28&lt;1,"-",(J28/K28)*100)</f>
        <v>-</v>
      </c>
      <c r="J28" s="733">
        <v>0</v>
      </c>
      <c r="K28" s="733">
        <v>0</v>
      </c>
      <c r="L28" s="732" t="str">
        <f t="shared" ref="L28:L43" si="3">IF(N28&lt;1,"-",(M28/N28)*100)</f>
        <v>-</v>
      </c>
      <c r="M28" s="733">
        <v>0</v>
      </c>
      <c r="N28" s="733">
        <v>0</v>
      </c>
      <c r="O28" s="732">
        <f t="shared" ref="O28:O43" si="4">IF(Q28&lt;1,"-",(P28/Q28)*100)</f>
        <v>0</v>
      </c>
      <c r="P28" s="733">
        <v>0</v>
      </c>
      <c r="Q28" s="733">
        <v>65</v>
      </c>
      <c r="R28" s="692"/>
      <c r="S28" s="692"/>
      <c r="T28" s="692"/>
      <c r="U28" s="692"/>
      <c r="V28" s="692"/>
      <c r="W28" s="692"/>
      <c r="X28" s="692"/>
      <c r="Y28" s="692"/>
      <c r="Z28" s="692"/>
      <c r="AA28" s="692"/>
      <c r="AB28" s="692"/>
      <c r="AC28" s="692"/>
      <c r="AD28" s="692"/>
      <c r="AE28" s="692"/>
      <c r="AF28" s="692"/>
      <c r="AG28" s="692"/>
      <c r="AH28" s="692"/>
      <c r="AI28" s="692"/>
      <c r="AJ28" s="692"/>
      <c r="AK28" s="692"/>
      <c r="AL28" s="692"/>
      <c r="AM28" s="692"/>
      <c r="AN28" s="692"/>
      <c r="AO28" s="692"/>
      <c r="AP28" s="692"/>
      <c r="AQ28" s="692"/>
      <c r="AR28" s="692"/>
      <c r="AS28" s="692"/>
      <c r="AT28" s="692"/>
      <c r="AU28" s="692"/>
    </row>
    <row r="29" spans="1:47" ht="15.5" x14ac:dyDescent="0.35">
      <c r="A29" s="712"/>
      <c r="B29" s="680" t="s">
        <v>1024</v>
      </c>
      <c r="C29" s="732">
        <f t="shared" si="0"/>
        <v>0</v>
      </c>
      <c r="D29" s="733">
        <v>0</v>
      </c>
      <c r="E29" s="690">
        <v>22</v>
      </c>
      <c r="F29" s="732">
        <f t="shared" si="1"/>
        <v>0</v>
      </c>
      <c r="G29" s="733">
        <v>0</v>
      </c>
      <c r="H29" s="733">
        <v>22</v>
      </c>
      <c r="I29" s="732">
        <f t="shared" si="2"/>
        <v>0</v>
      </c>
      <c r="J29" s="733">
        <v>0</v>
      </c>
      <c r="K29" s="733">
        <v>28</v>
      </c>
      <c r="L29" s="732">
        <f>IF(N29&lt;1,"-",(M29/N29)*100)</f>
        <v>0</v>
      </c>
      <c r="M29" s="733">
        <v>0</v>
      </c>
      <c r="N29" s="733">
        <v>25</v>
      </c>
      <c r="O29" s="732">
        <f t="shared" si="4"/>
        <v>0</v>
      </c>
      <c r="P29" s="733">
        <v>0</v>
      </c>
      <c r="Q29" s="733">
        <v>15</v>
      </c>
      <c r="R29" s="692"/>
      <c r="S29" s="692"/>
      <c r="T29" s="692"/>
      <c r="U29" s="692"/>
      <c r="V29" s="692"/>
      <c r="W29" s="692"/>
      <c r="X29" s="692"/>
      <c r="Y29" s="692"/>
      <c r="Z29" s="692"/>
      <c r="AA29" s="692"/>
      <c r="AB29" s="692"/>
      <c r="AC29" s="692"/>
      <c r="AD29" s="692"/>
      <c r="AE29" s="692"/>
      <c r="AF29" s="692"/>
      <c r="AG29" s="692"/>
      <c r="AH29" s="692"/>
      <c r="AI29" s="692"/>
      <c r="AJ29" s="692"/>
      <c r="AK29" s="692"/>
      <c r="AL29" s="692"/>
      <c r="AM29" s="692"/>
      <c r="AN29" s="692"/>
      <c r="AO29" s="692"/>
      <c r="AP29" s="692"/>
      <c r="AQ29" s="692"/>
      <c r="AR29" s="692"/>
      <c r="AS29" s="692"/>
      <c r="AT29" s="692"/>
      <c r="AU29" s="692"/>
    </row>
    <row r="30" spans="1:47" ht="15.5" x14ac:dyDescent="0.35">
      <c r="A30" s="712"/>
      <c r="B30" s="680" t="s">
        <v>357</v>
      </c>
      <c r="C30" s="732">
        <f t="shared" si="0"/>
        <v>1.3333333333333335</v>
      </c>
      <c r="D30" s="733">
        <v>1</v>
      </c>
      <c r="E30" s="690">
        <v>75</v>
      </c>
      <c r="F30" s="732">
        <f t="shared" si="1"/>
        <v>0</v>
      </c>
      <c r="G30" s="733">
        <v>0</v>
      </c>
      <c r="H30" s="733">
        <v>90</v>
      </c>
      <c r="I30" s="732">
        <f t="shared" si="2"/>
        <v>0</v>
      </c>
      <c r="J30" s="733">
        <v>0</v>
      </c>
      <c r="K30" s="733">
        <v>69</v>
      </c>
      <c r="L30" s="732">
        <f t="shared" si="3"/>
        <v>1.1764705882352942</v>
      </c>
      <c r="M30" s="733">
        <v>1</v>
      </c>
      <c r="N30" s="733">
        <v>85</v>
      </c>
      <c r="O30" s="732">
        <f t="shared" si="4"/>
        <v>0</v>
      </c>
      <c r="P30" s="733">
        <v>0</v>
      </c>
      <c r="Q30" s="733">
        <v>81</v>
      </c>
      <c r="R30" s="692"/>
      <c r="S30" s="692"/>
      <c r="T30" s="692"/>
      <c r="U30" s="692"/>
      <c r="V30" s="692"/>
      <c r="W30" s="692"/>
      <c r="X30" s="692"/>
      <c r="Y30" s="692"/>
      <c r="Z30" s="692"/>
      <c r="AA30" s="692"/>
      <c r="AB30" s="692"/>
      <c r="AC30" s="692"/>
      <c r="AD30" s="692"/>
      <c r="AE30" s="692"/>
      <c r="AF30" s="692"/>
      <c r="AG30" s="692"/>
      <c r="AH30" s="692"/>
      <c r="AI30" s="692"/>
      <c r="AJ30" s="692"/>
      <c r="AK30" s="692"/>
      <c r="AL30" s="692"/>
      <c r="AM30" s="692"/>
      <c r="AN30" s="692"/>
      <c r="AO30" s="692"/>
      <c r="AP30" s="692"/>
      <c r="AQ30" s="692"/>
      <c r="AR30" s="692"/>
      <c r="AS30" s="692"/>
      <c r="AT30" s="692"/>
      <c r="AU30" s="692"/>
    </row>
    <row r="31" spans="1:47" ht="15.5" x14ac:dyDescent="0.35">
      <c r="A31" s="712"/>
      <c r="B31" s="680" t="s">
        <v>1025</v>
      </c>
      <c r="C31" s="732">
        <f t="shared" si="0"/>
        <v>1.3333333333333335</v>
      </c>
      <c r="D31" s="733">
        <v>1</v>
      </c>
      <c r="E31" s="690">
        <v>75</v>
      </c>
      <c r="F31" s="732">
        <f t="shared" si="1"/>
        <v>0</v>
      </c>
      <c r="G31" s="733">
        <v>0</v>
      </c>
      <c r="H31" s="733">
        <v>89</v>
      </c>
      <c r="I31" s="732">
        <f t="shared" si="2"/>
        <v>0</v>
      </c>
      <c r="J31" s="733">
        <v>0</v>
      </c>
      <c r="K31" s="733">
        <v>69</v>
      </c>
      <c r="L31" s="732">
        <f t="shared" si="3"/>
        <v>2.3529411764705883</v>
      </c>
      <c r="M31" s="733">
        <v>2</v>
      </c>
      <c r="N31" s="733">
        <v>85</v>
      </c>
      <c r="O31" s="732">
        <f t="shared" si="4"/>
        <v>0</v>
      </c>
      <c r="P31" s="733">
        <v>0</v>
      </c>
      <c r="Q31" s="733">
        <v>81</v>
      </c>
      <c r="R31" s="692"/>
      <c r="S31" s="692"/>
      <c r="T31" s="692"/>
      <c r="U31" s="692"/>
      <c r="V31" s="692"/>
      <c r="W31" s="692"/>
      <c r="X31" s="692"/>
      <c r="Y31" s="692"/>
      <c r="Z31" s="692"/>
      <c r="AA31" s="692"/>
      <c r="AB31" s="692"/>
      <c r="AC31" s="692"/>
      <c r="AD31" s="692"/>
      <c r="AE31" s="692"/>
      <c r="AF31" s="692"/>
      <c r="AG31" s="692"/>
      <c r="AH31" s="692"/>
      <c r="AI31" s="692"/>
      <c r="AJ31" s="692"/>
      <c r="AK31" s="692"/>
      <c r="AL31" s="692"/>
      <c r="AM31" s="692"/>
      <c r="AN31" s="692"/>
      <c r="AO31" s="692"/>
      <c r="AP31" s="692"/>
      <c r="AQ31" s="692"/>
      <c r="AR31" s="692"/>
      <c r="AS31" s="692"/>
      <c r="AT31" s="692"/>
      <c r="AU31" s="692"/>
    </row>
    <row r="32" spans="1:47" ht="15.5" x14ac:dyDescent="0.35">
      <c r="A32" s="712"/>
      <c r="B32" s="680" t="s">
        <v>359</v>
      </c>
      <c r="C32" s="732">
        <f t="shared" si="0"/>
        <v>2.3809523809523809</v>
      </c>
      <c r="D32" s="733">
        <v>1</v>
      </c>
      <c r="E32" s="690">
        <v>42</v>
      </c>
      <c r="F32" s="732" t="str">
        <f t="shared" si="1"/>
        <v>-</v>
      </c>
      <c r="G32" s="733">
        <v>0</v>
      </c>
      <c r="H32" s="733">
        <v>0</v>
      </c>
      <c r="I32" s="732" t="str">
        <f t="shared" si="2"/>
        <v>-</v>
      </c>
      <c r="J32" s="733">
        <v>0</v>
      </c>
      <c r="K32" s="733">
        <v>0</v>
      </c>
      <c r="L32" s="732">
        <f t="shared" si="3"/>
        <v>12.5</v>
      </c>
      <c r="M32" s="733">
        <v>7</v>
      </c>
      <c r="N32" s="733">
        <v>56</v>
      </c>
      <c r="O32" s="732">
        <f t="shared" si="4"/>
        <v>1.5384615384615385</v>
      </c>
      <c r="P32" s="733">
        <v>1</v>
      </c>
      <c r="Q32" s="733">
        <v>65</v>
      </c>
      <c r="R32" s="692"/>
      <c r="S32" s="692"/>
      <c r="T32" s="692"/>
      <c r="U32" s="692"/>
      <c r="V32" s="692"/>
      <c r="W32" s="692"/>
      <c r="X32" s="692"/>
      <c r="Y32" s="692"/>
      <c r="Z32" s="692"/>
      <c r="AA32" s="692"/>
      <c r="AB32" s="692"/>
      <c r="AC32" s="692"/>
      <c r="AD32" s="692"/>
      <c r="AE32" s="692"/>
      <c r="AF32" s="692"/>
      <c r="AG32" s="692"/>
      <c r="AH32" s="692"/>
      <c r="AI32" s="692"/>
      <c r="AJ32" s="692"/>
      <c r="AK32" s="692"/>
      <c r="AL32" s="692"/>
      <c r="AM32" s="692"/>
      <c r="AN32" s="692"/>
      <c r="AO32" s="692"/>
      <c r="AP32" s="692"/>
      <c r="AQ32" s="692"/>
      <c r="AR32" s="692"/>
      <c r="AS32" s="692"/>
      <c r="AT32" s="692"/>
      <c r="AU32" s="692"/>
    </row>
    <row r="33" spans="1:47" ht="15.5" x14ac:dyDescent="0.35">
      <c r="A33" s="712"/>
      <c r="B33" s="680" t="s">
        <v>1026</v>
      </c>
      <c r="C33" s="732">
        <f t="shared" si="0"/>
        <v>0</v>
      </c>
      <c r="D33" s="733">
        <v>0</v>
      </c>
      <c r="E33" s="690">
        <v>22</v>
      </c>
      <c r="F33" s="732">
        <f t="shared" si="1"/>
        <v>0</v>
      </c>
      <c r="G33" s="733">
        <v>0</v>
      </c>
      <c r="H33" s="733">
        <v>22</v>
      </c>
      <c r="I33" s="732">
        <f t="shared" si="2"/>
        <v>0</v>
      </c>
      <c r="J33" s="733">
        <v>0</v>
      </c>
      <c r="K33" s="733">
        <v>28</v>
      </c>
      <c r="L33" s="732">
        <f t="shared" si="3"/>
        <v>0</v>
      </c>
      <c r="M33" s="733">
        <v>0</v>
      </c>
      <c r="N33" s="733">
        <v>26</v>
      </c>
      <c r="O33" s="732">
        <f t="shared" si="4"/>
        <v>0</v>
      </c>
      <c r="P33" s="733">
        <v>0</v>
      </c>
      <c r="Q33" s="733">
        <v>15</v>
      </c>
      <c r="R33" s="692"/>
      <c r="S33" s="692"/>
      <c r="T33" s="692"/>
      <c r="U33" s="692"/>
      <c r="V33" s="692"/>
      <c r="W33" s="692"/>
      <c r="X33" s="692"/>
      <c r="Y33" s="692"/>
      <c r="Z33" s="692"/>
      <c r="AA33" s="692"/>
      <c r="AB33" s="692"/>
      <c r="AC33" s="692"/>
      <c r="AD33" s="692"/>
      <c r="AE33" s="692"/>
      <c r="AF33" s="692"/>
      <c r="AG33" s="692"/>
      <c r="AH33" s="692"/>
      <c r="AI33" s="692"/>
      <c r="AJ33" s="692"/>
      <c r="AK33" s="692"/>
      <c r="AL33" s="692"/>
      <c r="AM33" s="692"/>
      <c r="AN33" s="692"/>
      <c r="AO33" s="692"/>
      <c r="AP33" s="692"/>
      <c r="AQ33" s="692"/>
      <c r="AR33" s="692"/>
      <c r="AS33" s="692"/>
      <c r="AT33" s="692"/>
      <c r="AU33" s="692"/>
    </row>
    <row r="34" spans="1:47" ht="15.5" x14ac:dyDescent="0.35">
      <c r="A34" s="712"/>
      <c r="B34" s="680" t="s">
        <v>1027</v>
      </c>
      <c r="C34" s="732">
        <f t="shared" si="0"/>
        <v>0</v>
      </c>
      <c r="D34" s="733">
        <v>0</v>
      </c>
      <c r="E34" s="690">
        <v>3</v>
      </c>
      <c r="F34" s="732">
        <f t="shared" si="1"/>
        <v>0</v>
      </c>
      <c r="G34" s="733">
        <v>0</v>
      </c>
      <c r="H34" s="733">
        <v>3</v>
      </c>
      <c r="I34" s="732">
        <f t="shared" si="2"/>
        <v>12.5</v>
      </c>
      <c r="J34" s="733">
        <v>1</v>
      </c>
      <c r="K34" s="733">
        <v>8</v>
      </c>
      <c r="L34" s="732">
        <f t="shared" si="3"/>
        <v>0</v>
      </c>
      <c r="M34" s="733">
        <v>0</v>
      </c>
      <c r="N34" s="733">
        <v>2</v>
      </c>
      <c r="O34" s="732">
        <f t="shared" si="4"/>
        <v>50</v>
      </c>
      <c r="P34" s="733">
        <v>1</v>
      </c>
      <c r="Q34" s="733">
        <v>2</v>
      </c>
      <c r="R34" s="692"/>
      <c r="S34" s="692"/>
      <c r="T34" s="692"/>
      <c r="U34" s="692"/>
      <c r="V34" s="692"/>
      <c r="W34" s="692"/>
      <c r="X34" s="692"/>
      <c r="Y34" s="692"/>
      <c r="Z34" s="692"/>
      <c r="AA34" s="692"/>
      <c r="AB34" s="692"/>
      <c r="AC34" s="692"/>
      <c r="AD34" s="692"/>
      <c r="AE34" s="692"/>
      <c r="AF34" s="692"/>
      <c r="AG34" s="692"/>
      <c r="AH34" s="692"/>
      <c r="AI34" s="692"/>
      <c r="AJ34" s="692"/>
      <c r="AK34" s="692"/>
      <c r="AL34" s="692"/>
      <c r="AM34" s="692"/>
      <c r="AN34" s="692"/>
      <c r="AO34" s="692"/>
      <c r="AP34" s="692"/>
      <c r="AQ34" s="692"/>
      <c r="AR34" s="692"/>
      <c r="AS34" s="692"/>
      <c r="AT34" s="692"/>
      <c r="AU34" s="692"/>
    </row>
    <row r="35" spans="1:47" ht="15.5" x14ac:dyDescent="0.35">
      <c r="A35" s="712"/>
      <c r="B35" s="680" t="s">
        <v>1028</v>
      </c>
      <c r="C35" s="732">
        <f t="shared" si="0"/>
        <v>1.3333333333333335</v>
      </c>
      <c r="D35" s="733">
        <v>1</v>
      </c>
      <c r="E35" s="690">
        <v>75</v>
      </c>
      <c r="F35" s="732">
        <f t="shared" si="1"/>
        <v>0</v>
      </c>
      <c r="G35" s="733">
        <v>0</v>
      </c>
      <c r="H35" s="733">
        <v>90</v>
      </c>
      <c r="I35" s="732">
        <f t="shared" si="2"/>
        <v>0</v>
      </c>
      <c r="J35" s="733">
        <v>0</v>
      </c>
      <c r="K35" s="733">
        <v>69</v>
      </c>
      <c r="L35" s="732">
        <f t="shared" si="3"/>
        <v>0</v>
      </c>
      <c r="M35" s="733">
        <v>0</v>
      </c>
      <c r="N35" s="733">
        <v>85</v>
      </c>
      <c r="O35" s="732">
        <f t="shared" si="4"/>
        <v>2.4691358024691357</v>
      </c>
      <c r="P35" s="733">
        <v>2</v>
      </c>
      <c r="Q35" s="733">
        <v>81</v>
      </c>
      <c r="R35" s="692"/>
      <c r="S35" s="692"/>
      <c r="T35" s="692"/>
      <c r="U35" s="692"/>
      <c r="V35" s="692"/>
      <c r="W35" s="692"/>
      <c r="X35" s="692"/>
      <c r="Y35" s="692"/>
      <c r="Z35" s="692"/>
      <c r="AA35" s="692"/>
      <c r="AB35" s="692"/>
      <c r="AC35" s="692"/>
      <c r="AD35" s="692"/>
      <c r="AE35" s="692"/>
      <c r="AF35" s="692"/>
      <c r="AG35" s="692"/>
      <c r="AH35" s="692"/>
      <c r="AI35" s="692"/>
      <c r="AJ35" s="692"/>
      <c r="AK35" s="692"/>
      <c r="AL35" s="692"/>
      <c r="AM35" s="692"/>
      <c r="AN35" s="692"/>
      <c r="AO35" s="692"/>
      <c r="AP35" s="692"/>
      <c r="AQ35" s="692"/>
      <c r="AR35" s="692"/>
      <c r="AS35" s="692"/>
      <c r="AT35" s="692"/>
      <c r="AU35" s="692"/>
    </row>
    <row r="36" spans="1:47" ht="15.5" x14ac:dyDescent="0.35">
      <c r="A36" s="712"/>
      <c r="B36" s="680" t="s">
        <v>1029</v>
      </c>
      <c r="C36" s="732">
        <f t="shared" si="0"/>
        <v>2.3255813953488373</v>
      </c>
      <c r="D36" s="733">
        <v>1</v>
      </c>
      <c r="E36" s="690">
        <v>43</v>
      </c>
      <c r="F36" s="732">
        <f t="shared" si="1"/>
        <v>1.7543859649122806</v>
      </c>
      <c r="G36" s="733">
        <v>1</v>
      </c>
      <c r="H36" s="733">
        <v>57</v>
      </c>
      <c r="I36" s="732">
        <f t="shared" si="2"/>
        <v>0</v>
      </c>
      <c r="J36" s="733">
        <v>0</v>
      </c>
      <c r="K36" s="733">
        <v>36</v>
      </c>
      <c r="L36" s="732">
        <f t="shared" si="3"/>
        <v>8.9285714285714288</v>
      </c>
      <c r="M36" s="733">
        <v>5</v>
      </c>
      <c r="N36" s="733">
        <v>56</v>
      </c>
      <c r="O36" s="732">
        <f t="shared" si="4"/>
        <v>0</v>
      </c>
      <c r="P36" s="733">
        <v>0</v>
      </c>
      <c r="Q36" s="733">
        <v>65</v>
      </c>
      <c r="R36" s="692"/>
      <c r="S36" s="692"/>
      <c r="T36" s="692"/>
      <c r="U36" s="692"/>
      <c r="V36" s="692"/>
      <c r="W36" s="692"/>
      <c r="X36" s="692"/>
      <c r="Y36" s="692"/>
      <c r="Z36" s="692"/>
      <c r="AA36" s="692"/>
      <c r="AB36" s="692"/>
      <c r="AC36" s="692"/>
      <c r="AD36" s="692"/>
      <c r="AE36" s="692"/>
      <c r="AF36" s="692"/>
      <c r="AG36" s="692"/>
      <c r="AH36" s="692"/>
      <c r="AI36" s="692"/>
      <c r="AJ36" s="692"/>
      <c r="AK36" s="692"/>
      <c r="AL36" s="692"/>
      <c r="AM36" s="692"/>
      <c r="AN36" s="692"/>
      <c r="AO36" s="692"/>
      <c r="AP36" s="692"/>
      <c r="AQ36" s="692"/>
      <c r="AR36" s="692"/>
      <c r="AS36" s="692"/>
      <c r="AT36" s="692"/>
      <c r="AU36" s="692"/>
    </row>
    <row r="37" spans="1:47" ht="15.5" x14ac:dyDescent="0.35">
      <c r="A37" s="712"/>
      <c r="B37" s="680" t="s">
        <v>880</v>
      </c>
      <c r="C37" s="732">
        <f t="shared" si="0"/>
        <v>15.625</v>
      </c>
      <c r="D37" s="733">
        <v>10</v>
      </c>
      <c r="E37" s="690">
        <v>64</v>
      </c>
      <c r="F37" s="732">
        <f t="shared" si="1"/>
        <v>18.9873417721519</v>
      </c>
      <c r="G37" s="733">
        <v>15</v>
      </c>
      <c r="H37" s="733">
        <v>79</v>
      </c>
      <c r="I37" s="732">
        <f t="shared" si="2"/>
        <v>15.625</v>
      </c>
      <c r="J37" s="733">
        <v>10</v>
      </c>
      <c r="K37" s="733">
        <v>64</v>
      </c>
      <c r="L37" s="732">
        <f t="shared" si="3"/>
        <v>23.456790123456788</v>
      </c>
      <c r="M37" s="733">
        <v>19</v>
      </c>
      <c r="N37" s="733">
        <v>81</v>
      </c>
      <c r="O37" s="732">
        <f t="shared" si="4"/>
        <v>16.25</v>
      </c>
      <c r="P37" s="733">
        <v>13</v>
      </c>
      <c r="Q37" s="733">
        <v>80</v>
      </c>
      <c r="R37" s="692"/>
      <c r="S37" s="692"/>
      <c r="T37" s="692"/>
      <c r="U37" s="692"/>
      <c r="V37" s="692"/>
      <c r="W37" s="692"/>
      <c r="X37" s="692"/>
      <c r="Y37" s="692"/>
      <c r="Z37" s="692"/>
      <c r="AA37" s="692"/>
      <c r="AB37" s="692"/>
      <c r="AC37" s="692"/>
      <c r="AD37" s="692"/>
      <c r="AE37" s="692"/>
      <c r="AF37" s="692"/>
      <c r="AG37" s="692"/>
      <c r="AH37" s="692"/>
      <c r="AI37" s="692"/>
      <c r="AJ37" s="692"/>
      <c r="AK37" s="692"/>
      <c r="AL37" s="692"/>
      <c r="AM37" s="692"/>
      <c r="AN37" s="692"/>
      <c r="AO37" s="692"/>
      <c r="AP37" s="692"/>
      <c r="AQ37" s="692"/>
      <c r="AR37" s="692"/>
      <c r="AS37" s="692"/>
      <c r="AT37" s="692"/>
      <c r="AU37" s="692"/>
    </row>
    <row r="38" spans="1:47" ht="15.5" x14ac:dyDescent="0.35">
      <c r="A38" s="712"/>
      <c r="B38" s="680" t="s">
        <v>1030</v>
      </c>
      <c r="C38" s="732">
        <f t="shared" si="0"/>
        <v>2.3809523809523809</v>
      </c>
      <c r="D38" s="733">
        <v>1</v>
      </c>
      <c r="E38" s="690">
        <v>42</v>
      </c>
      <c r="F38" s="732">
        <f t="shared" si="1"/>
        <v>1.7241379310344827</v>
      </c>
      <c r="G38" s="733">
        <v>1</v>
      </c>
      <c r="H38" s="733">
        <v>58</v>
      </c>
      <c r="I38" s="732">
        <f t="shared" si="2"/>
        <v>5.5555555555555554</v>
      </c>
      <c r="J38" s="733">
        <v>2</v>
      </c>
      <c r="K38" s="733">
        <v>36</v>
      </c>
      <c r="L38" s="732">
        <f t="shared" si="3"/>
        <v>17.857142857142858</v>
      </c>
      <c r="M38" s="733">
        <v>10</v>
      </c>
      <c r="N38" s="733">
        <v>56</v>
      </c>
      <c r="O38" s="732">
        <f t="shared" si="4"/>
        <v>9.2307692307692317</v>
      </c>
      <c r="P38" s="733">
        <v>6</v>
      </c>
      <c r="Q38" s="733">
        <v>65</v>
      </c>
      <c r="R38" s="692"/>
      <c r="S38" s="692"/>
      <c r="T38" s="692"/>
      <c r="U38" s="692"/>
      <c r="V38" s="692"/>
      <c r="W38" s="692"/>
      <c r="X38" s="692"/>
      <c r="Y38" s="692"/>
      <c r="Z38" s="692"/>
      <c r="AA38" s="692"/>
      <c r="AB38" s="692"/>
      <c r="AC38" s="692"/>
      <c r="AD38" s="692"/>
      <c r="AE38" s="692"/>
      <c r="AF38" s="692"/>
      <c r="AG38" s="692"/>
      <c r="AH38" s="692"/>
      <c r="AI38" s="692"/>
      <c r="AJ38" s="692"/>
      <c r="AK38" s="692"/>
      <c r="AL38" s="692"/>
      <c r="AM38" s="692"/>
      <c r="AN38" s="692"/>
      <c r="AO38" s="692"/>
      <c r="AP38" s="692"/>
      <c r="AQ38" s="692"/>
      <c r="AR38" s="692"/>
      <c r="AS38" s="692"/>
      <c r="AT38" s="692"/>
      <c r="AU38" s="692"/>
    </row>
    <row r="39" spans="1:47" ht="15.5" x14ac:dyDescent="0.35">
      <c r="A39" s="712"/>
      <c r="B39" s="680" t="s">
        <v>902</v>
      </c>
      <c r="C39" s="732">
        <f t="shared" si="0"/>
        <v>11.627906976744185</v>
      </c>
      <c r="D39" s="733">
        <v>5</v>
      </c>
      <c r="E39" s="690">
        <v>43</v>
      </c>
      <c r="F39" s="732">
        <f t="shared" si="1"/>
        <v>18.96551724137931</v>
      </c>
      <c r="G39" s="733">
        <v>11</v>
      </c>
      <c r="H39" s="733">
        <v>58</v>
      </c>
      <c r="I39" s="732">
        <f t="shared" si="2"/>
        <v>0</v>
      </c>
      <c r="J39" s="733">
        <v>0</v>
      </c>
      <c r="K39" s="733">
        <v>36</v>
      </c>
      <c r="L39" s="732">
        <f t="shared" si="3"/>
        <v>26.785714285714285</v>
      </c>
      <c r="M39" s="733">
        <v>15</v>
      </c>
      <c r="N39" s="733">
        <v>56</v>
      </c>
      <c r="O39" s="732">
        <f t="shared" si="4"/>
        <v>3.0769230769230771</v>
      </c>
      <c r="P39" s="733">
        <v>2</v>
      </c>
      <c r="Q39" s="733">
        <v>65</v>
      </c>
      <c r="R39" s="692"/>
      <c r="S39" s="692"/>
      <c r="T39" s="692"/>
      <c r="U39" s="692"/>
      <c r="V39" s="692"/>
      <c r="W39" s="692"/>
      <c r="X39" s="692"/>
      <c r="Y39" s="692"/>
      <c r="Z39" s="692"/>
      <c r="AA39" s="692"/>
      <c r="AB39" s="692"/>
      <c r="AC39" s="692"/>
      <c r="AD39" s="692"/>
      <c r="AE39" s="692"/>
      <c r="AF39" s="692"/>
      <c r="AG39" s="692"/>
      <c r="AH39" s="692"/>
      <c r="AI39" s="692"/>
      <c r="AJ39" s="692"/>
      <c r="AK39" s="692"/>
      <c r="AL39" s="692"/>
      <c r="AM39" s="692"/>
      <c r="AN39" s="692"/>
      <c r="AO39" s="692"/>
      <c r="AP39" s="692"/>
      <c r="AQ39" s="692"/>
      <c r="AR39" s="692"/>
      <c r="AS39" s="692"/>
      <c r="AT39" s="692"/>
      <c r="AU39" s="692"/>
    </row>
    <row r="40" spans="1:47" ht="15.5" x14ac:dyDescent="0.35">
      <c r="A40" s="712"/>
      <c r="B40" s="680" t="s">
        <v>363</v>
      </c>
      <c r="C40" s="732">
        <f t="shared" si="0"/>
        <v>9.3333333333333339</v>
      </c>
      <c r="D40" s="733">
        <v>7</v>
      </c>
      <c r="E40" s="690">
        <v>75</v>
      </c>
      <c r="F40" s="732">
        <f t="shared" si="1"/>
        <v>11.111111111111111</v>
      </c>
      <c r="G40" s="733">
        <v>10</v>
      </c>
      <c r="H40" s="733">
        <v>90</v>
      </c>
      <c r="I40" s="732">
        <f t="shared" si="2"/>
        <v>7.2463768115942031</v>
      </c>
      <c r="J40" s="733">
        <v>5</v>
      </c>
      <c r="K40" s="733">
        <v>69</v>
      </c>
      <c r="L40" s="732">
        <f t="shared" si="3"/>
        <v>11.76470588235294</v>
      </c>
      <c r="M40" s="733">
        <v>10</v>
      </c>
      <c r="N40" s="733">
        <v>85</v>
      </c>
      <c r="O40" s="732">
        <f t="shared" si="4"/>
        <v>8.6419753086419746</v>
      </c>
      <c r="P40" s="733">
        <v>7</v>
      </c>
      <c r="Q40" s="733">
        <v>81</v>
      </c>
      <c r="R40" s="692"/>
      <c r="S40" s="692"/>
      <c r="T40" s="692"/>
      <c r="U40" s="692"/>
      <c r="V40" s="692"/>
      <c r="W40" s="692"/>
      <c r="X40" s="692"/>
      <c r="Y40" s="692"/>
      <c r="Z40" s="692"/>
      <c r="AA40" s="692"/>
      <c r="AB40" s="692"/>
      <c r="AC40" s="692"/>
      <c r="AD40" s="692"/>
      <c r="AE40" s="692"/>
      <c r="AF40" s="692"/>
      <c r="AG40" s="692"/>
      <c r="AH40" s="692"/>
      <c r="AI40" s="692"/>
      <c r="AJ40" s="692"/>
      <c r="AK40" s="692"/>
      <c r="AL40" s="692"/>
      <c r="AM40" s="692"/>
      <c r="AN40" s="692"/>
      <c r="AO40" s="692"/>
      <c r="AP40" s="692"/>
      <c r="AQ40" s="692"/>
      <c r="AR40" s="692"/>
      <c r="AS40" s="692"/>
      <c r="AT40" s="692"/>
      <c r="AU40" s="692"/>
    </row>
    <row r="41" spans="1:47" ht="15.5" x14ac:dyDescent="0.35">
      <c r="A41" s="692"/>
      <c r="B41" s="680" t="s">
        <v>1031</v>
      </c>
      <c r="C41" s="732">
        <f t="shared" si="0"/>
        <v>0</v>
      </c>
      <c r="D41" s="733">
        <v>0</v>
      </c>
      <c r="E41" s="690">
        <v>2</v>
      </c>
      <c r="F41" s="732">
        <f t="shared" si="1"/>
        <v>0</v>
      </c>
      <c r="G41" s="733">
        <v>0</v>
      </c>
      <c r="H41" s="733">
        <v>3</v>
      </c>
      <c r="I41" s="732">
        <f t="shared" si="2"/>
        <v>0</v>
      </c>
      <c r="J41" s="733">
        <v>0</v>
      </c>
      <c r="K41" s="733">
        <v>8</v>
      </c>
      <c r="L41" s="732" t="str">
        <f t="shared" si="3"/>
        <v>-</v>
      </c>
      <c r="M41" s="733">
        <v>0</v>
      </c>
      <c r="N41" s="733">
        <v>0</v>
      </c>
      <c r="O41" s="732">
        <f t="shared" si="4"/>
        <v>0</v>
      </c>
      <c r="P41" s="733">
        <v>0</v>
      </c>
      <c r="Q41" s="733">
        <v>1</v>
      </c>
      <c r="R41" s="692"/>
      <c r="S41" s="692"/>
      <c r="T41" s="692"/>
      <c r="U41" s="692"/>
      <c r="V41" s="692"/>
      <c r="W41" s="692"/>
      <c r="X41" s="692"/>
      <c r="Y41" s="692"/>
      <c r="Z41" s="692"/>
      <c r="AA41" s="692"/>
      <c r="AB41" s="692"/>
      <c r="AC41" s="692"/>
      <c r="AD41" s="692"/>
      <c r="AE41" s="692"/>
      <c r="AF41" s="692"/>
      <c r="AG41" s="692"/>
      <c r="AH41" s="692"/>
      <c r="AI41" s="692"/>
      <c r="AJ41" s="692"/>
      <c r="AK41" s="692"/>
      <c r="AL41" s="692"/>
      <c r="AM41" s="692"/>
      <c r="AN41" s="692"/>
      <c r="AO41" s="692"/>
      <c r="AP41" s="692"/>
      <c r="AQ41" s="692"/>
      <c r="AR41" s="692"/>
      <c r="AS41" s="692"/>
      <c r="AT41" s="692"/>
      <c r="AU41" s="692"/>
    </row>
    <row r="42" spans="1:47" ht="15.5" x14ac:dyDescent="0.35">
      <c r="A42" s="692"/>
      <c r="B42" s="680" t="s">
        <v>1032</v>
      </c>
      <c r="C42" s="732">
        <f t="shared" si="0"/>
        <v>0</v>
      </c>
      <c r="D42" s="733">
        <v>0</v>
      </c>
      <c r="E42" s="690">
        <v>75</v>
      </c>
      <c r="F42" s="732">
        <f t="shared" si="1"/>
        <v>0</v>
      </c>
      <c r="G42" s="733">
        <v>0</v>
      </c>
      <c r="H42" s="733">
        <v>89</v>
      </c>
      <c r="I42" s="732">
        <f t="shared" si="2"/>
        <v>0</v>
      </c>
      <c r="J42" s="733">
        <v>0</v>
      </c>
      <c r="K42" s="733">
        <v>69</v>
      </c>
      <c r="L42" s="732">
        <f t="shared" si="3"/>
        <v>0</v>
      </c>
      <c r="M42" s="733">
        <v>0</v>
      </c>
      <c r="N42" s="733">
        <v>85</v>
      </c>
      <c r="O42" s="732">
        <f t="shared" si="4"/>
        <v>1.2345679012345678</v>
      </c>
      <c r="P42" s="733">
        <v>1</v>
      </c>
      <c r="Q42" s="733">
        <v>81</v>
      </c>
      <c r="R42" s="692"/>
      <c r="S42" s="692"/>
      <c r="T42" s="692"/>
      <c r="U42" s="692"/>
      <c r="V42" s="692"/>
      <c r="W42" s="692"/>
      <c r="X42" s="692"/>
      <c r="Y42" s="692"/>
      <c r="Z42" s="692"/>
      <c r="AA42" s="692"/>
      <c r="AB42" s="692"/>
      <c r="AC42" s="692"/>
      <c r="AD42" s="692"/>
      <c r="AE42" s="692"/>
      <c r="AF42" s="692"/>
      <c r="AG42" s="692"/>
      <c r="AH42" s="692"/>
      <c r="AI42" s="692"/>
      <c r="AJ42" s="692"/>
      <c r="AK42" s="692"/>
      <c r="AL42" s="692"/>
      <c r="AM42" s="692"/>
      <c r="AN42" s="692"/>
      <c r="AO42" s="692"/>
      <c r="AP42" s="692"/>
      <c r="AQ42" s="692"/>
      <c r="AR42" s="692"/>
      <c r="AS42" s="692"/>
      <c r="AT42" s="692"/>
      <c r="AU42" s="692"/>
    </row>
    <row r="43" spans="1:47" ht="15.5" x14ac:dyDescent="0.35">
      <c r="A43" s="692"/>
      <c r="B43" s="680" t="s">
        <v>1033</v>
      </c>
      <c r="C43" s="732">
        <f t="shared" si="0"/>
        <v>9.0909090909090917</v>
      </c>
      <c r="D43" s="733">
        <v>2</v>
      </c>
      <c r="E43" s="690">
        <v>22</v>
      </c>
      <c r="F43" s="732">
        <f t="shared" si="1"/>
        <v>0</v>
      </c>
      <c r="G43" s="733">
        <v>0</v>
      </c>
      <c r="H43" s="733">
        <v>22</v>
      </c>
      <c r="I43" s="732">
        <f t="shared" si="2"/>
        <v>10.714285714285714</v>
      </c>
      <c r="J43" s="733">
        <v>3</v>
      </c>
      <c r="K43" s="733">
        <v>28</v>
      </c>
      <c r="L43" s="732">
        <f t="shared" si="3"/>
        <v>12</v>
      </c>
      <c r="M43" s="733">
        <v>3</v>
      </c>
      <c r="N43" s="733">
        <v>25</v>
      </c>
      <c r="O43" s="732">
        <f t="shared" si="4"/>
        <v>18.75</v>
      </c>
      <c r="P43" s="733">
        <v>3</v>
      </c>
      <c r="Q43" s="733">
        <v>16</v>
      </c>
      <c r="R43" s="692"/>
      <c r="S43" s="692"/>
      <c r="T43" s="692"/>
      <c r="U43" s="692"/>
      <c r="V43" s="692"/>
      <c r="W43" s="692"/>
      <c r="X43" s="692"/>
      <c r="Y43" s="692"/>
      <c r="Z43" s="692"/>
      <c r="AA43" s="692"/>
      <c r="AB43" s="692"/>
      <c r="AC43" s="692"/>
      <c r="AD43" s="692"/>
      <c r="AE43" s="692"/>
      <c r="AF43" s="692"/>
      <c r="AG43" s="692"/>
      <c r="AH43" s="692"/>
      <c r="AI43" s="692"/>
      <c r="AJ43" s="692"/>
      <c r="AK43" s="692"/>
      <c r="AL43" s="692"/>
      <c r="AM43" s="692"/>
      <c r="AN43" s="692"/>
      <c r="AO43" s="692"/>
      <c r="AP43" s="692"/>
      <c r="AQ43" s="692"/>
      <c r="AR43" s="692"/>
      <c r="AS43" s="692"/>
      <c r="AT43" s="692"/>
      <c r="AU43" s="692"/>
    </row>
    <row r="44" spans="1:47" ht="15.5" x14ac:dyDescent="0.35">
      <c r="A44" s="692"/>
      <c r="B44" s="712"/>
      <c r="C44" s="713"/>
      <c r="D44" s="712"/>
      <c r="E44" s="712"/>
      <c r="F44" s="713"/>
      <c r="G44" s="712"/>
      <c r="H44" s="712"/>
      <c r="I44" s="713"/>
      <c r="J44" s="712"/>
      <c r="K44" s="712"/>
      <c r="L44" s="713"/>
      <c r="M44" s="712"/>
      <c r="N44" s="712"/>
      <c r="O44" s="713"/>
      <c r="P44" s="712"/>
      <c r="Q44" s="712"/>
      <c r="R44" s="692"/>
      <c r="S44" s="692"/>
      <c r="T44" s="692"/>
      <c r="U44" s="692"/>
      <c r="V44" s="692"/>
      <c r="W44" s="692"/>
      <c r="X44" s="692"/>
      <c r="Y44" s="692"/>
      <c r="Z44" s="692"/>
      <c r="AA44" s="692"/>
      <c r="AB44" s="692"/>
      <c r="AC44" s="692"/>
      <c r="AD44" s="692"/>
      <c r="AE44" s="692"/>
      <c r="AF44" s="692"/>
      <c r="AG44" s="692"/>
      <c r="AH44" s="692"/>
      <c r="AI44" s="692"/>
      <c r="AJ44" s="692"/>
      <c r="AK44" s="692"/>
      <c r="AL44" s="692"/>
      <c r="AM44" s="692"/>
      <c r="AN44" s="692"/>
      <c r="AO44" s="692"/>
      <c r="AP44" s="692"/>
      <c r="AQ44" s="692"/>
      <c r="AR44" s="692"/>
      <c r="AS44" s="692"/>
      <c r="AT44" s="692"/>
      <c r="AU44" s="692"/>
    </row>
    <row r="45" spans="1:47" ht="15.5" x14ac:dyDescent="0.35">
      <c r="A45" s="692"/>
      <c r="B45" s="692"/>
      <c r="C45" s="693"/>
      <c r="D45" s="692"/>
      <c r="E45" s="692"/>
      <c r="F45" s="693"/>
      <c r="G45" s="692"/>
      <c r="H45" s="692"/>
      <c r="I45" s="693"/>
      <c r="J45" s="692"/>
      <c r="K45" s="692"/>
      <c r="L45" s="693"/>
      <c r="M45" s="692"/>
      <c r="N45" s="692"/>
      <c r="O45" s="693"/>
      <c r="P45" s="692"/>
      <c r="Q45" s="692"/>
      <c r="R45" s="692"/>
      <c r="S45" s="692"/>
      <c r="T45" s="692"/>
      <c r="U45" s="692"/>
      <c r="V45" s="692"/>
      <c r="W45" s="692"/>
      <c r="X45" s="692"/>
      <c r="Y45" s="692"/>
      <c r="Z45" s="692"/>
      <c r="AA45" s="692"/>
      <c r="AB45" s="692"/>
      <c r="AC45" s="692"/>
      <c r="AD45" s="692"/>
      <c r="AE45" s="692"/>
      <c r="AF45" s="692"/>
      <c r="AG45" s="692"/>
      <c r="AH45" s="692"/>
      <c r="AI45" s="692"/>
      <c r="AJ45" s="692"/>
      <c r="AK45" s="692"/>
      <c r="AL45" s="692"/>
      <c r="AM45" s="692"/>
      <c r="AN45" s="692"/>
      <c r="AO45" s="692"/>
      <c r="AP45" s="692"/>
      <c r="AQ45" s="692"/>
      <c r="AR45" s="692"/>
      <c r="AS45" s="692"/>
      <c r="AT45" s="692"/>
      <c r="AU45" s="692"/>
    </row>
    <row r="46" spans="1:47" ht="15.5" x14ac:dyDescent="0.35">
      <c r="A46" s="692"/>
      <c r="B46" s="692"/>
      <c r="C46" s="692"/>
      <c r="D46" s="693"/>
      <c r="E46" s="692"/>
      <c r="F46" s="692"/>
      <c r="G46" s="693"/>
      <c r="H46" s="692"/>
      <c r="I46" s="692"/>
      <c r="J46" s="693"/>
      <c r="K46" s="692"/>
      <c r="L46" s="692"/>
      <c r="M46" s="693"/>
      <c r="N46" s="692"/>
      <c r="O46" s="692"/>
      <c r="P46" s="693"/>
      <c r="Q46" s="692"/>
      <c r="R46" s="692"/>
      <c r="S46" s="692"/>
      <c r="T46" s="692"/>
      <c r="U46" s="692"/>
      <c r="V46" s="693"/>
      <c r="W46" s="692"/>
      <c r="X46" s="692"/>
      <c r="Y46" s="693"/>
      <c r="Z46" s="692"/>
      <c r="AA46" s="692"/>
      <c r="AB46" s="693"/>
      <c r="AC46" s="692"/>
      <c r="AD46" s="692"/>
      <c r="AE46" s="693"/>
      <c r="AF46" s="692"/>
      <c r="AG46" s="692"/>
      <c r="AH46" s="693"/>
      <c r="AI46" s="692"/>
      <c r="AJ46" s="692"/>
      <c r="AK46" s="693"/>
      <c r="AL46" s="692"/>
      <c r="AM46" s="692"/>
      <c r="AN46" s="692"/>
      <c r="AO46" s="692"/>
      <c r="AP46" s="692"/>
      <c r="AQ46" s="692"/>
      <c r="AR46" s="692"/>
      <c r="AS46" s="692"/>
      <c r="AT46" s="692"/>
      <c r="AU46" s="692"/>
    </row>
    <row r="47" spans="1:47" ht="15.5" x14ac:dyDescent="0.35">
      <c r="A47" s="692"/>
      <c r="B47" s="692"/>
      <c r="C47" s="692"/>
      <c r="D47" s="693"/>
      <c r="E47" s="692"/>
      <c r="F47" s="692"/>
      <c r="G47" s="693"/>
      <c r="H47" s="692"/>
      <c r="I47" s="692"/>
      <c r="J47" s="693"/>
      <c r="K47" s="692"/>
      <c r="L47" s="692"/>
      <c r="M47" s="693"/>
      <c r="N47" s="692"/>
      <c r="O47" s="692"/>
      <c r="P47" s="693"/>
      <c r="Q47" s="692"/>
      <c r="R47" s="692"/>
      <c r="S47" s="692"/>
      <c r="T47" s="692"/>
      <c r="U47" s="692"/>
      <c r="V47" s="693"/>
      <c r="W47" s="692"/>
      <c r="X47" s="692"/>
      <c r="Y47" s="693"/>
      <c r="Z47" s="692"/>
      <c r="AA47" s="692"/>
      <c r="AB47" s="693"/>
      <c r="AC47" s="692"/>
      <c r="AD47" s="692"/>
      <c r="AE47" s="693"/>
      <c r="AF47" s="692"/>
      <c r="AG47" s="692"/>
      <c r="AH47" s="693"/>
      <c r="AI47" s="692"/>
      <c r="AJ47" s="692"/>
      <c r="AK47" s="693"/>
      <c r="AL47" s="692"/>
      <c r="AM47" s="692"/>
      <c r="AN47" s="692"/>
      <c r="AO47" s="692"/>
      <c r="AP47" s="692"/>
      <c r="AQ47" s="692"/>
      <c r="AR47" s="692"/>
      <c r="AS47" s="692"/>
      <c r="AT47" s="692"/>
      <c r="AU47" s="692"/>
    </row>
  </sheetData>
  <conditionalFormatting sqref="C22 C26:H43 I27:Q43 D25:E25 G25:H25 P25">
    <cfRule type="containsText" dxfId="114" priority="8" operator="containsText" text="NR">
      <formula>NOT(ISERROR(SEARCH("NR",C22)))</formula>
    </cfRule>
  </conditionalFormatting>
  <conditionalFormatting sqref="I26:K26 J25:K25">
    <cfRule type="containsText" dxfId="113" priority="7" operator="containsText" text="NR">
      <formula>NOT(ISERROR(SEARCH("NR",I25)))</formula>
    </cfRule>
  </conditionalFormatting>
  <conditionalFormatting sqref="I26:K26">
    <cfRule type="containsText" dxfId="112" priority="6" operator="containsText" text="NR">
      <formula>NOT(ISERROR(SEARCH("NR",I26)))</formula>
    </cfRule>
  </conditionalFormatting>
  <conditionalFormatting sqref="J27:K27">
    <cfRule type="containsText" dxfId="111" priority="5" operator="containsText" text="NR">
      <formula>NOT(ISERROR(SEARCH("NR",J27)))</formula>
    </cfRule>
  </conditionalFormatting>
  <conditionalFormatting sqref="L26:N26 M25:N25">
    <cfRule type="containsText" dxfId="110" priority="4" operator="containsText" text="NR">
      <formula>NOT(ISERROR(SEARCH("NR",L25)))</formula>
    </cfRule>
  </conditionalFormatting>
  <conditionalFormatting sqref="L26:N26">
    <cfRule type="containsText" dxfId="109" priority="3" operator="containsText" text="NR">
      <formula>NOT(ISERROR(SEARCH("NR",L26)))</formula>
    </cfRule>
  </conditionalFormatting>
  <conditionalFormatting sqref="O26:Q26">
    <cfRule type="containsText" dxfId="108" priority="2" operator="containsText" text="NR">
      <formula>NOT(ISERROR(SEARCH("NR",O26)))</formula>
    </cfRule>
  </conditionalFormatting>
  <conditionalFormatting sqref="O26:Q26">
    <cfRule type="containsText" dxfId="107" priority="1" operator="containsText" text="NR">
      <formula>NOT(ISERROR(SEARCH("NR",O26)))</formula>
    </cfRule>
  </conditionalFormatting>
  <hyperlinks>
    <hyperlink ref="B8" location="Contents!A1" display="Contents!A1"/>
    <hyperlink ref="D8" location="'Tab 45 - Animal Streptococcus'!A1" display="Tab 45 - Animal Streptococcus"/>
    <hyperlink ref="M8" location="'Tab 36 - G+ve MSSA'!A1" display="Click here to view Human Staphylococcus data"/>
  </hyperlink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0068CE"/>
  </sheetPr>
  <dimension ref="A1:AU109"/>
  <sheetViews>
    <sheetView showGridLines="0" zoomScale="80" zoomScaleNormal="80" workbookViewId="0">
      <selection activeCell="D8" sqref="D8"/>
    </sheetView>
  </sheetViews>
  <sheetFormatPr defaultColWidth="9.1796875" defaultRowHeight="14" x14ac:dyDescent="0.3"/>
  <cols>
    <col min="1" max="1" width="1.453125" style="73" customWidth="1"/>
    <col min="2" max="2" width="33.7265625" style="79" customWidth="1"/>
    <col min="3" max="3" width="10.54296875" style="78" customWidth="1"/>
    <col min="4" max="4" width="10.54296875" style="79" customWidth="1"/>
    <col min="5" max="5" width="27.7265625" style="79" customWidth="1"/>
    <col min="6" max="6" width="10.54296875" style="78" customWidth="1"/>
    <col min="7" max="7" width="10.54296875" style="79" customWidth="1"/>
    <col min="8" max="8" width="29.54296875" style="79" customWidth="1"/>
    <col min="9" max="9" width="10.54296875" style="78" customWidth="1"/>
    <col min="10" max="11" width="10.54296875" style="79" customWidth="1"/>
    <col min="12" max="12" width="10.54296875" style="78" customWidth="1"/>
    <col min="13" max="14" width="10.54296875" style="79" customWidth="1"/>
    <col min="15" max="15" width="10.54296875" style="78" customWidth="1"/>
    <col min="16" max="17" width="10.54296875" style="79" customWidth="1"/>
    <col min="18" max="18" width="9.1796875" style="73"/>
    <col min="19" max="19" width="26.453125" style="73" customWidth="1"/>
    <col min="20" max="20" width="7.81640625" style="80" bestFit="1" customWidth="1"/>
    <col min="21" max="21" width="7.1796875" style="73" bestFit="1" customWidth="1"/>
    <col min="22" max="22" width="10" style="73" customWidth="1"/>
    <col min="23" max="23" width="7.81640625" style="80" bestFit="1" customWidth="1"/>
    <col min="24" max="24" width="9.1796875" style="73" customWidth="1"/>
    <col min="25" max="25" width="25.54296875" style="73" customWidth="1"/>
    <col min="26" max="26" width="7.81640625" style="80" bestFit="1" customWidth="1"/>
    <col min="27" max="27" width="4.453125" style="73" bestFit="1" customWidth="1"/>
    <col min="28" max="28" width="9.1796875" style="73"/>
    <col min="29" max="29" width="7.81640625" style="80" bestFit="1" customWidth="1"/>
    <col min="30" max="30" width="4.453125" style="73" bestFit="1" customWidth="1"/>
    <col min="31" max="31" width="9.1796875" style="73"/>
    <col min="32" max="32" width="7.81640625" style="80" bestFit="1" customWidth="1"/>
    <col min="33" max="33" width="4.453125" style="73" bestFit="1" customWidth="1"/>
    <col min="34" max="16384" width="9.1796875" style="73"/>
  </cols>
  <sheetData>
    <row r="1" spans="1:47"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row>
    <row r="2" spans="1:47"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row>
    <row r="3" spans="1:47"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row>
    <row r="4" spans="1:47"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row>
    <row r="5" spans="1:47"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row>
    <row r="6" spans="1:47"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row>
    <row r="7" spans="1:47"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row>
    <row r="8" spans="1:47" s="15" customFormat="1" ht="18" x14ac:dyDescent="0.4">
      <c r="A8" s="30"/>
      <c r="B8" s="171" t="s">
        <v>131</v>
      </c>
      <c r="C8" s="20"/>
      <c r="D8" s="171" t="s">
        <v>1034</v>
      </c>
      <c r="E8" s="19"/>
      <c r="F8" s="19"/>
      <c r="G8" s="19"/>
      <c r="H8" s="19"/>
      <c r="I8" s="30"/>
      <c r="J8" s="30"/>
      <c r="K8" s="30"/>
      <c r="L8" s="30"/>
      <c r="M8" s="151" t="s">
        <v>1035</v>
      </c>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row>
    <row r="10" spans="1:47" s="15" customFormat="1" ht="18" x14ac:dyDescent="0.4">
      <c r="A10" s="30"/>
      <c r="B10" s="20" t="s">
        <v>1036</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row>
    <row r="12" spans="1:47" ht="15.5" x14ac:dyDescent="0.35">
      <c r="A12" s="734"/>
      <c r="B12" s="74" t="s">
        <v>1037</v>
      </c>
      <c r="C12" s="173"/>
      <c r="D12" s="173"/>
      <c r="E12" s="74" t="s">
        <v>1038</v>
      </c>
      <c r="F12" s="173"/>
      <c r="G12" s="173"/>
      <c r="H12" s="74" t="s">
        <v>1039</v>
      </c>
      <c r="I12" s="173"/>
      <c r="J12" s="734"/>
      <c r="K12" s="75"/>
      <c r="L12" s="75"/>
      <c r="M12" s="734"/>
      <c r="N12" s="734"/>
      <c r="O12" s="735"/>
      <c r="P12" s="734"/>
      <c r="Q12" s="734"/>
      <c r="R12" s="736"/>
      <c r="S12" s="734"/>
      <c r="T12" s="734"/>
      <c r="U12" s="736"/>
      <c r="V12" s="734"/>
      <c r="W12" s="734"/>
      <c r="X12" s="734"/>
      <c r="Y12" s="734"/>
      <c r="Z12" s="734"/>
      <c r="AA12" s="734"/>
      <c r="AB12" s="734"/>
      <c r="AC12" s="734"/>
      <c r="AD12" s="734"/>
      <c r="AE12" s="734"/>
      <c r="AF12" s="734"/>
      <c r="AG12" s="734"/>
      <c r="AH12" s="734"/>
      <c r="AI12" s="734"/>
      <c r="AJ12" s="734"/>
      <c r="AK12" s="734"/>
      <c r="AL12" s="734"/>
      <c r="AM12" s="734"/>
      <c r="AN12" s="734"/>
      <c r="AO12" s="734"/>
      <c r="AP12" s="734"/>
      <c r="AQ12" s="734"/>
      <c r="AR12" s="735"/>
      <c r="AS12" s="735"/>
      <c r="AT12" s="735"/>
      <c r="AU12" s="735"/>
    </row>
    <row r="13" spans="1:47" ht="62" x14ac:dyDescent="0.35">
      <c r="A13" s="734"/>
      <c r="B13" s="932" t="s">
        <v>1040</v>
      </c>
      <c r="C13" s="871"/>
      <c r="D13" s="872"/>
      <c r="E13" s="117" t="s">
        <v>1041</v>
      </c>
      <c r="F13" s="871"/>
      <c r="G13" s="871"/>
      <c r="H13" s="117" t="s">
        <v>1042</v>
      </c>
      <c r="I13" s="737"/>
      <c r="J13" s="738"/>
      <c r="K13" s="75"/>
      <c r="L13" s="75"/>
      <c r="M13" s="738"/>
      <c r="N13" s="738"/>
      <c r="O13" s="735"/>
      <c r="P13" s="734"/>
      <c r="Q13" s="734"/>
      <c r="R13" s="736"/>
      <c r="S13" s="734"/>
      <c r="T13" s="734"/>
      <c r="U13" s="736"/>
      <c r="V13" s="734"/>
      <c r="W13" s="734"/>
      <c r="X13" s="734"/>
      <c r="Y13" s="734"/>
      <c r="Z13" s="734"/>
      <c r="AA13" s="734"/>
      <c r="AB13" s="734"/>
      <c r="AC13" s="734"/>
      <c r="AD13" s="734"/>
      <c r="AE13" s="734"/>
      <c r="AF13" s="734"/>
      <c r="AG13" s="734"/>
      <c r="AH13" s="734"/>
      <c r="AI13" s="734"/>
      <c r="AJ13" s="734"/>
      <c r="AK13" s="734"/>
      <c r="AL13" s="734"/>
      <c r="AM13" s="734"/>
      <c r="AN13" s="734"/>
      <c r="AO13" s="734"/>
      <c r="AP13" s="734"/>
      <c r="AQ13" s="734"/>
      <c r="AR13" s="735"/>
      <c r="AS13" s="735"/>
      <c r="AT13" s="735"/>
      <c r="AU13" s="735"/>
    </row>
    <row r="14" spans="1:47" s="62" customFormat="1" ht="14.15" customHeight="1" x14ac:dyDescent="0.4">
      <c r="A14" s="712"/>
      <c r="B14" s="76"/>
      <c r="C14" s="173"/>
      <c r="D14" s="173"/>
      <c r="E14" s="76"/>
      <c r="F14" s="173"/>
      <c r="G14" s="173"/>
      <c r="H14" s="76"/>
      <c r="I14" s="173"/>
      <c r="J14" s="734"/>
      <c r="K14" s="75"/>
      <c r="L14" s="75"/>
      <c r="M14" s="734"/>
      <c r="N14" s="734"/>
      <c r="O14" s="736"/>
      <c r="P14" s="734"/>
      <c r="Q14" s="734"/>
      <c r="R14" s="736"/>
      <c r="S14" s="712"/>
      <c r="T14" s="712"/>
      <c r="U14" s="713"/>
      <c r="V14" s="712"/>
      <c r="W14" s="712"/>
      <c r="X14" s="712"/>
      <c r="Y14" s="712"/>
      <c r="Z14" s="712"/>
      <c r="AA14" s="713"/>
      <c r="AB14" s="712"/>
      <c r="AC14" s="712"/>
      <c r="AD14" s="713"/>
      <c r="AE14" s="712"/>
      <c r="AF14" s="712"/>
      <c r="AG14" s="713"/>
      <c r="AH14" s="712"/>
      <c r="AI14" s="712"/>
      <c r="AJ14" s="713"/>
      <c r="AK14" s="712"/>
      <c r="AL14" s="712"/>
      <c r="AM14" s="713"/>
      <c r="AN14" s="712"/>
      <c r="AO14" s="712"/>
      <c r="AP14" s="713"/>
      <c r="AQ14" s="712"/>
      <c r="AR14" s="712"/>
      <c r="AS14" s="713"/>
      <c r="AT14" s="712"/>
      <c r="AU14" s="712"/>
    </row>
    <row r="15" spans="1:47" ht="31.5" thickBot="1" x14ac:dyDescent="0.4">
      <c r="A15" s="734"/>
      <c r="B15" s="739" t="s">
        <v>1043</v>
      </c>
      <c r="C15" s="740" t="s">
        <v>710</v>
      </c>
      <c r="D15" s="173"/>
      <c r="E15" s="739" t="s">
        <v>1043</v>
      </c>
      <c r="F15" s="740" t="s">
        <v>710</v>
      </c>
      <c r="G15" s="173"/>
      <c r="H15" s="739" t="s">
        <v>1043</v>
      </c>
      <c r="I15" s="740" t="s">
        <v>710</v>
      </c>
      <c r="J15" s="734"/>
      <c r="K15" s="75"/>
      <c r="L15" s="75"/>
      <c r="M15" s="734"/>
      <c r="N15" s="734"/>
      <c r="O15" s="736"/>
      <c r="P15" s="734"/>
      <c r="Q15" s="734"/>
      <c r="R15" s="736"/>
      <c r="S15" s="734"/>
      <c r="T15" s="734"/>
      <c r="U15" s="736"/>
      <c r="V15" s="734"/>
      <c r="W15" s="734"/>
      <c r="X15" s="734"/>
      <c r="Y15" s="734"/>
      <c r="Z15" s="734"/>
      <c r="AA15" s="734"/>
      <c r="AB15" s="734"/>
      <c r="AC15" s="734"/>
      <c r="AD15" s="734"/>
      <c r="AE15" s="734"/>
      <c r="AF15" s="734"/>
      <c r="AG15" s="734"/>
      <c r="AH15" s="734"/>
      <c r="AI15" s="734"/>
      <c r="AJ15" s="734"/>
      <c r="AK15" s="734"/>
      <c r="AL15" s="734"/>
      <c r="AM15" s="734"/>
      <c r="AN15" s="734"/>
      <c r="AO15" s="734"/>
      <c r="AP15" s="734"/>
      <c r="AQ15" s="734"/>
      <c r="AR15" s="735"/>
      <c r="AS15" s="735"/>
      <c r="AT15" s="735"/>
      <c r="AU15" s="735"/>
    </row>
    <row r="16" spans="1:47" ht="15" customHeight="1" x14ac:dyDescent="0.35">
      <c r="A16" s="734"/>
      <c r="B16" s="741">
        <v>2016</v>
      </c>
      <c r="C16" s="742" t="s">
        <v>352</v>
      </c>
      <c r="D16" s="173"/>
      <c r="E16" s="741">
        <v>2016</v>
      </c>
      <c r="F16" s="742">
        <v>81</v>
      </c>
      <c r="G16" s="173"/>
      <c r="H16" s="741">
        <v>2016</v>
      </c>
      <c r="I16" s="742">
        <v>31</v>
      </c>
      <c r="J16" s="734"/>
      <c r="K16" s="75"/>
      <c r="L16" s="75"/>
      <c r="M16" s="734"/>
      <c r="N16" s="734"/>
      <c r="O16" s="736"/>
      <c r="P16" s="734"/>
      <c r="Q16" s="734"/>
      <c r="R16" s="736"/>
      <c r="S16" s="734"/>
      <c r="T16" s="736"/>
      <c r="U16" s="734"/>
      <c r="V16" s="734"/>
      <c r="W16" s="736"/>
      <c r="X16" s="734"/>
      <c r="Y16" s="734"/>
      <c r="Z16" s="736"/>
      <c r="AA16" s="734"/>
      <c r="AB16" s="734"/>
      <c r="AC16" s="736"/>
      <c r="AD16" s="734"/>
      <c r="AE16" s="734"/>
      <c r="AF16" s="734"/>
      <c r="AG16" s="734"/>
      <c r="AH16" s="734"/>
      <c r="AI16" s="734"/>
      <c r="AJ16" s="734"/>
      <c r="AK16" s="734"/>
      <c r="AL16" s="734"/>
      <c r="AM16" s="734"/>
      <c r="AN16" s="734"/>
      <c r="AO16" s="734"/>
      <c r="AP16" s="734"/>
      <c r="AQ16" s="734"/>
      <c r="AR16" s="735"/>
      <c r="AS16" s="735"/>
      <c r="AT16" s="735"/>
      <c r="AU16" s="735"/>
    </row>
    <row r="17" spans="1:47" ht="15" customHeight="1" x14ac:dyDescent="0.35">
      <c r="A17" s="734"/>
      <c r="B17" s="741">
        <v>2017</v>
      </c>
      <c r="C17" s="742" t="s">
        <v>352</v>
      </c>
      <c r="D17" s="173"/>
      <c r="E17" s="741">
        <v>2017</v>
      </c>
      <c r="F17" s="742">
        <v>77</v>
      </c>
      <c r="G17" s="173"/>
      <c r="H17" s="741">
        <v>2017</v>
      </c>
      <c r="I17" s="742">
        <v>22</v>
      </c>
      <c r="J17" s="734"/>
      <c r="K17" s="75"/>
      <c r="L17" s="75"/>
      <c r="M17" s="734"/>
      <c r="N17" s="734"/>
      <c r="O17" s="736"/>
      <c r="P17" s="734"/>
      <c r="Q17" s="734"/>
      <c r="R17" s="736"/>
      <c r="S17" s="734"/>
      <c r="T17" s="736"/>
      <c r="U17" s="734"/>
      <c r="V17" s="734"/>
      <c r="W17" s="736"/>
      <c r="X17" s="734"/>
      <c r="Y17" s="734"/>
      <c r="Z17" s="736"/>
      <c r="AA17" s="734"/>
      <c r="AB17" s="734"/>
      <c r="AC17" s="736"/>
      <c r="AD17" s="734"/>
      <c r="AE17" s="734"/>
      <c r="AF17" s="734"/>
      <c r="AG17" s="734"/>
      <c r="AH17" s="734"/>
      <c r="AI17" s="734"/>
      <c r="AJ17" s="734"/>
      <c r="AK17" s="734"/>
      <c r="AL17" s="734"/>
      <c r="AM17" s="734"/>
      <c r="AN17" s="734"/>
      <c r="AO17" s="734"/>
      <c r="AP17" s="734"/>
      <c r="AQ17" s="734"/>
      <c r="AR17" s="735"/>
      <c r="AS17" s="735"/>
      <c r="AT17" s="735"/>
      <c r="AU17" s="735"/>
    </row>
    <row r="18" spans="1:47" ht="15.5" x14ac:dyDescent="0.35">
      <c r="A18" s="734"/>
      <c r="B18" s="741">
        <v>2018</v>
      </c>
      <c r="C18" s="742" t="s">
        <v>352</v>
      </c>
      <c r="D18" s="734"/>
      <c r="E18" s="741">
        <v>2018</v>
      </c>
      <c r="F18" s="742">
        <v>102</v>
      </c>
      <c r="G18" s="734"/>
      <c r="H18" s="741">
        <v>2018</v>
      </c>
      <c r="I18" s="742">
        <v>25</v>
      </c>
      <c r="J18" s="734"/>
      <c r="K18" s="75"/>
      <c r="L18" s="75"/>
      <c r="M18" s="734"/>
      <c r="N18" s="736"/>
      <c r="O18" s="734"/>
      <c r="P18" s="734"/>
      <c r="Q18" s="736"/>
      <c r="R18" s="734"/>
      <c r="S18" s="734"/>
      <c r="T18" s="736"/>
      <c r="U18" s="734"/>
      <c r="V18" s="734"/>
      <c r="W18" s="736"/>
      <c r="X18" s="734"/>
      <c r="Y18" s="734"/>
      <c r="Z18" s="736"/>
      <c r="AA18" s="734"/>
      <c r="AB18" s="734"/>
      <c r="AC18" s="736"/>
      <c r="AD18" s="734"/>
      <c r="AE18" s="734"/>
      <c r="AF18" s="736"/>
      <c r="AG18" s="734"/>
      <c r="AH18" s="734"/>
      <c r="AI18" s="734"/>
      <c r="AJ18" s="734"/>
      <c r="AK18" s="734"/>
      <c r="AL18" s="734"/>
      <c r="AM18" s="734"/>
      <c r="AN18" s="734"/>
      <c r="AO18" s="734"/>
      <c r="AP18" s="734"/>
      <c r="AQ18" s="734"/>
      <c r="AR18" s="734"/>
      <c r="AS18" s="734"/>
      <c r="AT18" s="734"/>
      <c r="AU18" s="735"/>
    </row>
    <row r="19" spans="1:47" ht="15.5" x14ac:dyDescent="0.35">
      <c r="A19" s="734"/>
      <c r="B19" s="741">
        <v>2019</v>
      </c>
      <c r="C19" s="742">
        <v>41</v>
      </c>
      <c r="D19" s="734"/>
      <c r="E19" s="741">
        <v>2019</v>
      </c>
      <c r="F19" s="742">
        <v>112</v>
      </c>
      <c r="G19" s="734"/>
      <c r="H19" s="741">
        <v>2019</v>
      </c>
      <c r="I19" s="742">
        <v>17</v>
      </c>
      <c r="J19" s="734"/>
      <c r="K19" s="75"/>
      <c r="L19" s="75"/>
      <c r="M19" s="734"/>
      <c r="N19" s="736"/>
      <c r="O19" s="734"/>
      <c r="P19" s="734"/>
      <c r="Q19" s="736"/>
      <c r="R19" s="734"/>
      <c r="S19" s="735"/>
      <c r="T19" s="735"/>
      <c r="U19" s="735"/>
      <c r="V19" s="735"/>
      <c r="W19" s="735"/>
      <c r="X19" s="735"/>
      <c r="Y19" s="735"/>
      <c r="Z19" s="735"/>
      <c r="AA19" s="735"/>
      <c r="AB19" s="735"/>
      <c r="AC19" s="735"/>
      <c r="AD19" s="735"/>
      <c r="AE19" s="735"/>
      <c r="AF19" s="735"/>
      <c r="AG19" s="735"/>
      <c r="AH19" s="735"/>
      <c r="AI19" s="735"/>
      <c r="AJ19" s="735"/>
      <c r="AK19" s="735"/>
      <c r="AL19" s="735"/>
      <c r="AM19" s="735"/>
      <c r="AN19" s="735"/>
      <c r="AO19" s="735"/>
      <c r="AP19" s="735"/>
      <c r="AQ19" s="735"/>
      <c r="AR19" s="735"/>
      <c r="AS19" s="735"/>
      <c r="AT19" s="735"/>
      <c r="AU19" s="735"/>
    </row>
    <row r="20" spans="1:47" ht="15.5" x14ac:dyDescent="0.35">
      <c r="A20" s="734"/>
      <c r="B20" s="741">
        <v>2020</v>
      </c>
      <c r="C20" s="742">
        <v>32</v>
      </c>
      <c r="D20" s="734"/>
      <c r="E20" s="741">
        <v>2020</v>
      </c>
      <c r="F20" s="742">
        <v>79</v>
      </c>
      <c r="G20" s="734"/>
      <c r="H20" s="741">
        <v>2020</v>
      </c>
      <c r="I20" s="742">
        <v>18</v>
      </c>
      <c r="J20" s="734"/>
      <c r="K20" s="75"/>
      <c r="L20" s="75"/>
      <c r="M20" s="734"/>
      <c r="N20" s="736"/>
      <c r="O20" s="734"/>
      <c r="P20" s="734"/>
      <c r="Q20" s="736"/>
      <c r="R20" s="734"/>
      <c r="S20" s="735"/>
      <c r="T20" s="735"/>
      <c r="U20" s="735"/>
      <c r="V20" s="735"/>
      <c r="W20" s="735"/>
      <c r="X20" s="735"/>
      <c r="Y20" s="735"/>
      <c r="Z20" s="735"/>
      <c r="AA20" s="735"/>
      <c r="AB20" s="735"/>
      <c r="AC20" s="735"/>
      <c r="AD20" s="735"/>
      <c r="AE20" s="735"/>
      <c r="AF20" s="735"/>
      <c r="AG20" s="735"/>
      <c r="AH20" s="735"/>
      <c r="AI20" s="735"/>
      <c r="AJ20" s="735"/>
      <c r="AK20" s="735"/>
      <c r="AL20" s="735"/>
      <c r="AM20" s="735"/>
      <c r="AN20" s="735"/>
      <c r="AO20" s="735"/>
      <c r="AP20" s="735"/>
      <c r="AQ20" s="735"/>
      <c r="AR20" s="735"/>
      <c r="AS20" s="735"/>
      <c r="AT20" s="735"/>
      <c r="AU20" s="735"/>
    </row>
    <row r="21" spans="1:47" s="62" customFormat="1" ht="5.25" customHeight="1" x14ac:dyDescent="0.35">
      <c r="A21" s="712"/>
      <c r="B21" s="743"/>
      <c r="C21" s="742"/>
      <c r="D21" s="734"/>
      <c r="E21" s="743"/>
      <c r="F21" s="742"/>
      <c r="G21" s="734"/>
      <c r="H21" s="743"/>
      <c r="I21" s="742"/>
      <c r="J21" s="734"/>
      <c r="K21" s="75"/>
      <c r="L21" s="75"/>
      <c r="M21" s="734"/>
      <c r="N21" s="736"/>
      <c r="O21" s="734"/>
      <c r="P21" s="734"/>
      <c r="Q21" s="736"/>
      <c r="R21" s="734"/>
      <c r="S21" s="712"/>
      <c r="T21" s="712"/>
      <c r="U21" s="713"/>
      <c r="V21" s="712"/>
      <c r="W21" s="712"/>
      <c r="X21" s="712"/>
      <c r="Y21" s="712"/>
      <c r="Z21" s="712"/>
      <c r="AA21" s="713"/>
      <c r="AB21" s="712"/>
      <c r="AC21" s="712"/>
      <c r="AD21" s="713"/>
      <c r="AE21" s="712"/>
      <c r="AF21" s="712"/>
      <c r="AG21" s="713"/>
      <c r="AH21" s="712"/>
      <c r="AI21" s="712"/>
      <c r="AJ21" s="713"/>
      <c r="AK21" s="712"/>
      <c r="AL21" s="712"/>
      <c r="AM21" s="713"/>
      <c r="AN21" s="712"/>
      <c r="AO21" s="712"/>
      <c r="AP21" s="713"/>
      <c r="AQ21" s="712"/>
      <c r="AR21" s="712"/>
      <c r="AS21" s="713"/>
      <c r="AT21" s="712"/>
      <c r="AU21" s="712"/>
    </row>
    <row r="22" spans="1:47" ht="15.5" x14ac:dyDescent="0.35">
      <c r="A22" s="734"/>
      <c r="B22" s="743" t="s">
        <v>1044</v>
      </c>
      <c r="C22" s="742"/>
      <c r="D22" s="734"/>
      <c r="E22" s="743"/>
      <c r="F22" s="742"/>
      <c r="G22" s="734"/>
      <c r="H22" s="743"/>
      <c r="I22" s="742"/>
      <c r="J22" s="734"/>
      <c r="K22" s="75"/>
      <c r="L22" s="75"/>
      <c r="M22" s="734"/>
      <c r="N22" s="736"/>
      <c r="O22" s="734"/>
      <c r="P22" s="734"/>
      <c r="Q22" s="736"/>
      <c r="R22" s="734"/>
      <c r="S22" s="735"/>
      <c r="T22" s="735"/>
      <c r="U22" s="735"/>
      <c r="V22" s="735"/>
      <c r="W22" s="735"/>
      <c r="X22" s="735"/>
      <c r="Y22" s="735"/>
      <c r="Z22" s="735"/>
      <c r="AA22" s="735"/>
      <c r="AB22" s="735"/>
      <c r="AC22" s="735"/>
      <c r="AD22" s="735"/>
      <c r="AE22" s="735"/>
      <c r="AF22" s="735"/>
      <c r="AG22" s="735"/>
      <c r="AH22" s="735"/>
      <c r="AI22" s="735"/>
      <c r="AJ22" s="735"/>
      <c r="AK22" s="735"/>
      <c r="AL22" s="735"/>
      <c r="AM22" s="735"/>
      <c r="AN22" s="735"/>
      <c r="AO22" s="735"/>
      <c r="AP22" s="735"/>
      <c r="AQ22" s="735"/>
      <c r="AR22" s="735"/>
      <c r="AS22" s="735"/>
      <c r="AT22" s="735"/>
      <c r="AU22" s="735"/>
    </row>
    <row r="23" spans="1:47" ht="15.5" x14ac:dyDescent="0.35">
      <c r="A23" s="734"/>
      <c r="B23" s="743"/>
      <c r="C23" s="742"/>
      <c r="D23" s="734"/>
      <c r="E23" s="743"/>
      <c r="F23" s="742"/>
      <c r="G23" s="734"/>
      <c r="H23" s="743"/>
      <c r="I23" s="742"/>
      <c r="J23" s="734"/>
      <c r="K23" s="743"/>
      <c r="L23" s="742"/>
      <c r="M23" s="734"/>
      <c r="N23" s="743"/>
      <c r="O23" s="742"/>
      <c r="P23" s="734"/>
      <c r="Q23" s="736"/>
      <c r="R23" s="734"/>
      <c r="S23" s="735"/>
      <c r="T23" s="735"/>
      <c r="U23" s="735"/>
      <c r="V23" s="735"/>
      <c r="W23" s="735"/>
      <c r="X23" s="735"/>
      <c r="Y23" s="735"/>
      <c r="Z23" s="735"/>
      <c r="AA23" s="735"/>
      <c r="AB23" s="735"/>
      <c r="AC23" s="735"/>
      <c r="AD23" s="735"/>
      <c r="AE23" s="735"/>
      <c r="AF23" s="735"/>
      <c r="AG23" s="735"/>
      <c r="AH23" s="735"/>
      <c r="AI23" s="735"/>
      <c r="AJ23" s="735"/>
      <c r="AK23" s="735"/>
      <c r="AL23" s="735"/>
      <c r="AM23" s="735"/>
      <c r="AN23" s="735"/>
      <c r="AO23" s="735"/>
      <c r="AP23" s="735"/>
      <c r="AQ23" s="735"/>
      <c r="AR23" s="735"/>
      <c r="AS23" s="735"/>
      <c r="AT23" s="735"/>
      <c r="AU23" s="735"/>
    </row>
    <row r="24" spans="1:47" ht="16.75" customHeight="1" x14ac:dyDescent="0.35">
      <c r="A24" s="734"/>
      <c r="B24" s="77" t="s">
        <v>1045</v>
      </c>
      <c r="C24" s="736"/>
      <c r="D24" s="734"/>
      <c r="E24" s="734"/>
      <c r="F24" s="734"/>
      <c r="G24" s="734"/>
      <c r="H24" s="734"/>
      <c r="I24" s="734"/>
      <c r="J24" s="734"/>
      <c r="K24" s="734"/>
      <c r="L24" s="734"/>
      <c r="M24" s="734"/>
      <c r="N24" s="734"/>
      <c r="O24" s="735"/>
      <c r="P24" s="735"/>
      <c r="Q24" s="735"/>
      <c r="R24" s="735"/>
      <c r="S24" s="735"/>
      <c r="T24" s="735"/>
      <c r="U24" s="735"/>
      <c r="V24" s="735"/>
      <c r="W24" s="735"/>
      <c r="X24" s="735"/>
      <c r="Y24" s="735"/>
      <c r="Z24" s="735"/>
      <c r="AA24" s="735"/>
      <c r="AB24" s="735"/>
      <c r="AC24" s="735"/>
      <c r="AD24" s="735"/>
      <c r="AE24" s="735"/>
      <c r="AF24" s="735"/>
      <c r="AG24" s="735"/>
      <c r="AH24" s="735"/>
      <c r="AI24" s="735"/>
      <c r="AJ24" s="735"/>
      <c r="AK24" s="735"/>
      <c r="AL24" s="735"/>
      <c r="AM24" s="735"/>
      <c r="AN24" s="735"/>
      <c r="AO24" s="735"/>
      <c r="AP24" s="735"/>
      <c r="AQ24" s="735"/>
      <c r="AR24" s="735"/>
      <c r="AS24" s="735"/>
      <c r="AT24" s="735"/>
      <c r="AU24" s="735"/>
    </row>
    <row r="25" spans="1:47" ht="16.75" customHeight="1" x14ac:dyDescent="0.35">
      <c r="A25" s="734"/>
      <c r="B25" s="114" t="s">
        <v>1046</v>
      </c>
      <c r="C25" s="736"/>
      <c r="D25" s="734"/>
      <c r="E25" s="734"/>
      <c r="F25" s="734"/>
      <c r="G25" s="734"/>
      <c r="H25" s="734"/>
      <c r="I25" s="734"/>
      <c r="J25" s="734"/>
      <c r="K25" s="734"/>
      <c r="L25" s="734"/>
      <c r="M25" s="734"/>
      <c r="N25" s="734"/>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row>
    <row r="26" spans="1:47" ht="16.75" customHeight="1" x14ac:dyDescent="0.35">
      <c r="A26" s="734"/>
      <c r="B26" s="734"/>
      <c r="C26" s="736"/>
      <c r="D26" s="734"/>
      <c r="E26" s="734"/>
      <c r="F26" s="734"/>
      <c r="G26" s="734"/>
      <c r="H26" s="734"/>
      <c r="I26" s="734"/>
      <c r="J26" s="734"/>
      <c r="K26" s="734"/>
      <c r="L26" s="734"/>
      <c r="M26" s="734"/>
      <c r="N26" s="734"/>
      <c r="O26" s="735"/>
      <c r="P26" s="735"/>
      <c r="Q26" s="735"/>
      <c r="R26" s="735"/>
      <c r="S26" s="735"/>
      <c r="T26" s="735"/>
      <c r="U26" s="735"/>
      <c r="V26" s="735"/>
      <c r="W26" s="735"/>
      <c r="X26" s="735"/>
      <c r="Y26" s="735"/>
      <c r="Z26" s="735"/>
      <c r="AA26" s="735"/>
      <c r="AB26" s="735"/>
      <c r="AC26" s="735"/>
      <c r="AD26" s="735"/>
      <c r="AE26" s="735"/>
      <c r="AF26" s="735"/>
      <c r="AG26" s="735"/>
      <c r="AH26" s="735"/>
      <c r="AI26" s="735"/>
      <c r="AJ26" s="735"/>
      <c r="AK26" s="735"/>
      <c r="AL26" s="735"/>
      <c r="AM26" s="735"/>
      <c r="AN26" s="735"/>
      <c r="AO26" s="735"/>
      <c r="AP26" s="735"/>
      <c r="AQ26" s="735"/>
      <c r="AR26" s="735"/>
      <c r="AS26" s="735"/>
      <c r="AT26" s="735"/>
      <c r="AU26" s="735"/>
    </row>
    <row r="27" spans="1:47" ht="16.75" customHeight="1" x14ac:dyDescent="0.35">
      <c r="A27" s="734"/>
      <c r="B27" s="744"/>
      <c r="C27" s="745"/>
      <c r="D27" s="735"/>
      <c r="E27" s="746">
        <v>2019</v>
      </c>
      <c r="F27" s="745"/>
      <c r="G27" s="735"/>
      <c r="H27" s="746">
        <v>2020</v>
      </c>
      <c r="I27" s="735"/>
      <c r="J27" s="735"/>
      <c r="K27" s="735"/>
      <c r="L27" s="735"/>
      <c r="M27" s="735"/>
      <c r="N27" s="735"/>
      <c r="O27" s="735"/>
      <c r="P27" s="735"/>
      <c r="Q27" s="735"/>
      <c r="R27" s="735"/>
      <c r="S27" s="735"/>
      <c r="T27" s="735"/>
      <c r="U27" s="735"/>
      <c r="V27" s="735"/>
      <c r="W27" s="735"/>
      <c r="X27" s="735"/>
      <c r="Y27" s="735"/>
      <c r="Z27" s="735"/>
      <c r="AA27" s="735"/>
      <c r="AB27" s="735"/>
      <c r="AC27" s="735"/>
      <c r="AD27" s="735"/>
      <c r="AE27" s="735"/>
      <c r="AF27" s="735"/>
      <c r="AG27" s="735"/>
      <c r="AH27" s="735"/>
      <c r="AI27" s="735"/>
      <c r="AJ27" s="735"/>
      <c r="AK27" s="735"/>
      <c r="AL27" s="735"/>
      <c r="AM27" s="735"/>
      <c r="AN27" s="735"/>
      <c r="AO27" s="735"/>
      <c r="AP27" s="735"/>
      <c r="AQ27" s="735"/>
      <c r="AR27" s="735"/>
      <c r="AS27" s="735"/>
      <c r="AT27" s="735"/>
      <c r="AU27" s="735"/>
    </row>
    <row r="28" spans="1:47" ht="16.75" customHeight="1" thickBot="1" x14ac:dyDescent="0.4">
      <c r="A28" s="734"/>
      <c r="B28" s="536" t="s">
        <v>384</v>
      </c>
      <c r="C28" s="747" t="s">
        <v>899</v>
      </c>
      <c r="D28" s="748" t="s">
        <v>1021</v>
      </c>
      <c r="E28" s="748" t="s">
        <v>1022</v>
      </c>
      <c r="F28" s="747" t="s">
        <v>899</v>
      </c>
      <c r="G28" s="748" t="s">
        <v>1021</v>
      </c>
      <c r="H28" s="748" t="s">
        <v>1022</v>
      </c>
      <c r="I28" s="735"/>
      <c r="J28" s="735"/>
      <c r="K28" s="735"/>
      <c r="L28" s="735"/>
      <c r="M28" s="735"/>
      <c r="N28" s="735"/>
      <c r="O28" s="735"/>
      <c r="P28" s="735"/>
      <c r="Q28" s="735"/>
      <c r="R28" s="735"/>
      <c r="S28" s="735"/>
      <c r="T28" s="735"/>
      <c r="U28" s="735"/>
      <c r="V28" s="735"/>
      <c r="W28" s="735"/>
      <c r="X28" s="735"/>
      <c r="Y28" s="735"/>
      <c r="Z28" s="735"/>
      <c r="AA28" s="735"/>
      <c r="AB28" s="735"/>
      <c r="AC28" s="735"/>
      <c r="AD28" s="735"/>
      <c r="AE28" s="735"/>
      <c r="AF28" s="735"/>
      <c r="AG28" s="735"/>
      <c r="AH28" s="735"/>
      <c r="AI28" s="735"/>
      <c r="AJ28" s="735"/>
      <c r="AK28" s="735"/>
      <c r="AL28" s="735"/>
      <c r="AM28" s="735"/>
      <c r="AN28" s="735"/>
      <c r="AO28" s="735"/>
      <c r="AP28" s="735"/>
      <c r="AQ28" s="735"/>
      <c r="AR28" s="735"/>
      <c r="AS28" s="735"/>
      <c r="AT28" s="735"/>
      <c r="AU28" s="735"/>
    </row>
    <row r="29" spans="1:47" ht="15.5" x14ac:dyDescent="0.35">
      <c r="A29" s="734"/>
      <c r="B29" s="749" t="s">
        <v>351</v>
      </c>
      <c r="C29" s="750">
        <v>0</v>
      </c>
      <c r="D29" s="751">
        <v>0</v>
      </c>
      <c r="E29" s="751">
        <v>41</v>
      </c>
      <c r="F29" s="750">
        <v>3.125E-2</v>
      </c>
      <c r="G29" s="751">
        <v>1</v>
      </c>
      <c r="H29" s="751">
        <v>32</v>
      </c>
      <c r="I29" s="735"/>
      <c r="J29" s="735"/>
      <c r="K29" s="735"/>
      <c r="L29" s="735"/>
      <c r="M29" s="735"/>
      <c r="N29" s="735"/>
      <c r="O29" s="735"/>
      <c r="P29" s="735"/>
      <c r="Q29" s="735"/>
      <c r="R29" s="735"/>
      <c r="S29" s="735"/>
      <c r="T29" s="735"/>
      <c r="U29" s="735"/>
      <c r="V29" s="735"/>
      <c r="W29" s="735"/>
      <c r="X29" s="735"/>
      <c r="Y29" s="735"/>
      <c r="Z29" s="735"/>
      <c r="AA29" s="735"/>
      <c r="AB29" s="735"/>
      <c r="AC29" s="735"/>
      <c r="AD29" s="735"/>
      <c r="AE29" s="735"/>
      <c r="AF29" s="735"/>
      <c r="AG29" s="735"/>
      <c r="AH29" s="735"/>
      <c r="AI29" s="735"/>
      <c r="AJ29" s="735"/>
      <c r="AK29" s="735"/>
      <c r="AL29" s="735"/>
      <c r="AM29" s="735"/>
      <c r="AN29" s="735"/>
      <c r="AO29" s="735"/>
      <c r="AP29" s="735"/>
      <c r="AQ29" s="735"/>
      <c r="AR29" s="735"/>
      <c r="AS29" s="735"/>
      <c r="AT29" s="735"/>
      <c r="AU29" s="735"/>
    </row>
    <row r="30" spans="1:47" ht="15.5" x14ac:dyDescent="0.35">
      <c r="A30" s="734"/>
      <c r="B30" s="752" t="s">
        <v>1023</v>
      </c>
      <c r="C30" s="750">
        <v>0</v>
      </c>
      <c r="D30" s="753">
        <v>0</v>
      </c>
      <c r="E30" s="753">
        <v>27</v>
      </c>
      <c r="F30" s="750">
        <v>0</v>
      </c>
      <c r="G30" s="753">
        <v>0</v>
      </c>
      <c r="H30" s="753">
        <v>22</v>
      </c>
      <c r="I30" s="735"/>
      <c r="J30" s="735"/>
      <c r="K30" s="735"/>
      <c r="L30" s="735"/>
      <c r="M30" s="735"/>
      <c r="N30" s="735"/>
      <c r="O30" s="735"/>
      <c r="P30" s="735"/>
      <c r="Q30" s="735"/>
      <c r="R30" s="735"/>
      <c r="S30" s="735"/>
      <c r="T30" s="735"/>
      <c r="U30" s="735"/>
      <c r="V30" s="735"/>
      <c r="W30" s="735"/>
      <c r="X30" s="735"/>
      <c r="Y30" s="735"/>
      <c r="Z30" s="735"/>
      <c r="AA30" s="735"/>
      <c r="AB30" s="735"/>
      <c r="AC30" s="735"/>
      <c r="AD30" s="735"/>
      <c r="AE30" s="735"/>
      <c r="AF30" s="735"/>
      <c r="AG30" s="735"/>
      <c r="AH30" s="735"/>
      <c r="AI30" s="735"/>
      <c r="AJ30" s="735"/>
      <c r="AK30" s="735"/>
      <c r="AL30" s="735"/>
      <c r="AM30" s="735"/>
      <c r="AN30" s="735"/>
      <c r="AO30" s="735"/>
      <c r="AP30" s="735"/>
      <c r="AQ30" s="735"/>
      <c r="AR30" s="735"/>
      <c r="AS30" s="735"/>
      <c r="AT30" s="735"/>
      <c r="AU30" s="735"/>
    </row>
    <row r="31" spans="1:47" ht="15.5" x14ac:dyDescent="0.35">
      <c r="A31" s="734"/>
      <c r="B31" s="752" t="s">
        <v>1024</v>
      </c>
      <c r="C31" s="750">
        <v>0</v>
      </c>
      <c r="D31" s="753">
        <v>0</v>
      </c>
      <c r="E31" s="753">
        <v>14</v>
      </c>
      <c r="F31" s="750">
        <v>0</v>
      </c>
      <c r="G31" s="753">
        <v>0</v>
      </c>
      <c r="H31" s="753">
        <v>10</v>
      </c>
      <c r="I31" s="735"/>
      <c r="J31" s="735"/>
      <c r="K31" s="735"/>
      <c r="L31" s="735"/>
      <c r="M31" s="735"/>
      <c r="N31" s="735"/>
      <c r="O31" s="735"/>
      <c r="P31" s="735"/>
      <c r="Q31" s="735"/>
      <c r="R31" s="735"/>
      <c r="S31" s="735"/>
      <c r="T31" s="735"/>
      <c r="U31" s="735"/>
      <c r="V31" s="735"/>
      <c r="W31" s="735"/>
      <c r="X31" s="735"/>
      <c r="Y31" s="735"/>
      <c r="Z31" s="735"/>
      <c r="AA31" s="735"/>
      <c r="AB31" s="735"/>
      <c r="AC31" s="735"/>
      <c r="AD31" s="735"/>
      <c r="AE31" s="735"/>
      <c r="AF31" s="735"/>
      <c r="AG31" s="735"/>
      <c r="AH31" s="735"/>
      <c r="AI31" s="735"/>
      <c r="AJ31" s="735"/>
      <c r="AK31" s="735"/>
      <c r="AL31" s="735"/>
      <c r="AM31" s="735"/>
      <c r="AN31" s="735"/>
      <c r="AO31" s="735"/>
      <c r="AP31" s="735"/>
      <c r="AQ31" s="735"/>
      <c r="AR31" s="735"/>
      <c r="AS31" s="735"/>
      <c r="AT31" s="735"/>
      <c r="AU31" s="735"/>
    </row>
    <row r="32" spans="1:47" ht="15.5" x14ac:dyDescent="0.35">
      <c r="A32" s="734"/>
      <c r="B32" s="752" t="s">
        <v>357</v>
      </c>
      <c r="C32" s="750">
        <v>0</v>
      </c>
      <c r="D32" s="753">
        <v>0</v>
      </c>
      <c r="E32" s="753">
        <v>41</v>
      </c>
      <c r="F32" s="750">
        <v>0</v>
      </c>
      <c r="G32" s="753">
        <v>0</v>
      </c>
      <c r="H32" s="753">
        <v>32</v>
      </c>
      <c r="I32" s="735"/>
      <c r="J32" s="735"/>
      <c r="K32" s="735"/>
      <c r="L32" s="735"/>
      <c r="M32" s="735"/>
      <c r="N32" s="735"/>
      <c r="O32" s="735"/>
      <c r="P32" s="735"/>
      <c r="Q32" s="735"/>
      <c r="R32" s="735"/>
      <c r="S32" s="735"/>
      <c r="T32" s="735"/>
      <c r="U32" s="735"/>
      <c r="V32" s="735"/>
      <c r="W32" s="735"/>
      <c r="X32" s="735"/>
      <c r="Y32" s="735"/>
      <c r="Z32" s="735"/>
      <c r="AA32" s="735"/>
      <c r="AB32" s="735"/>
      <c r="AC32" s="735"/>
      <c r="AD32" s="735"/>
      <c r="AE32" s="735"/>
      <c r="AF32" s="735"/>
      <c r="AG32" s="735"/>
      <c r="AH32" s="735"/>
      <c r="AI32" s="735"/>
      <c r="AJ32" s="735"/>
      <c r="AK32" s="735"/>
      <c r="AL32" s="735"/>
      <c r="AM32" s="735"/>
      <c r="AN32" s="735"/>
      <c r="AO32" s="735"/>
      <c r="AP32" s="735"/>
      <c r="AQ32" s="735"/>
      <c r="AR32" s="735"/>
      <c r="AS32" s="735"/>
      <c r="AT32" s="735"/>
      <c r="AU32" s="735"/>
    </row>
    <row r="33" spans="1:47" ht="15.5" x14ac:dyDescent="0.35">
      <c r="A33" s="734"/>
      <c r="B33" s="752" t="s">
        <v>1025</v>
      </c>
      <c r="C33" s="750">
        <v>0.1951219512195122</v>
      </c>
      <c r="D33" s="753">
        <v>8</v>
      </c>
      <c r="E33" s="753">
        <v>41</v>
      </c>
      <c r="F33" s="750">
        <v>0</v>
      </c>
      <c r="G33" s="753">
        <v>0</v>
      </c>
      <c r="H33" s="753">
        <v>32</v>
      </c>
      <c r="I33" s="735"/>
      <c r="J33" s="735"/>
      <c r="K33" s="735"/>
      <c r="L33" s="735"/>
      <c r="M33" s="735"/>
      <c r="N33" s="735"/>
      <c r="O33" s="735"/>
      <c r="P33" s="735"/>
      <c r="Q33" s="735"/>
      <c r="R33" s="735"/>
      <c r="S33" s="735"/>
      <c r="T33" s="735"/>
      <c r="U33" s="735"/>
      <c r="V33" s="735"/>
      <c r="W33" s="735"/>
      <c r="X33" s="735"/>
      <c r="Y33" s="735"/>
      <c r="Z33" s="735"/>
      <c r="AA33" s="735"/>
      <c r="AB33" s="735"/>
      <c r="AC33" s="735"/>
      <c r="AD33" s="735"/>
      <c r="AE33" s="735"/>
      <c r="AF33" s="735"/>
      <c r="AG33" s="735"/>
      <c r="AH33" s="735"/>
      <c r="AI33" s="735"/>
      <c r="AJ33" s="735"/>
      <c r="AK33" s="735"/>
      <c r="AL33" s="735"/>
      <c r="AM33" s="735"/>
      <c r="AN33" s="735"/>
      <c r="AO33" s="735"/>
      <c r="AP33" s="735"/>
      <c r="AQ33" s="735"/>
      <c r="AR33" s="735"/>
      <c r="AS33" s="735"/>
      <c r="AT33" s="735"/>
      <c r="AU33" s="735"/>
    </row>
    <row r="34" spans="1:47" ht="15.5" x14ac:dyDescent="0.35">
      <c r="A34" s="734"/>
      <c r="B34" s="752" t="s">
        <v>359</v>
      </c>
      <c r="C34" s="750">
        <v>0.18518518518518517</v>
      </c>
      <c r="D34" s="753">
        <v>5</v>
      </c>
      <c r="E34" s="753">
        <v>27</v>
      </c>
      <c r="F34" s="750">
        <v>8.6956521739130432E-2</v>
      </c>
      <c r="G34" s="753">
        <v>2</v>
      </c>
      <c r="H34" s="753">
        <v>23</v>
      </c>
      <c r="I34" s="735"/>
      <c r="J34" s="735"/>
      <c r="K34" s="735"/>
      <c r="L34" s="735"/>
      <c r="M34" s="735"/>
      <c r="N34" s="735"/>
      <c r="O34" s="735"/>
      <c r="P34" s="735"/>
      <c r="Q34" s="735"/>
      <c r="R34" s="735"/>
      <c r="S34" s="735"/>
      <c r="T34" s="735"/>
      <c r="U34" s="735"/>
      <c r="V34" s="735"/>
      <c r="W34" s="735"/>
      <c r="X34" s="735"/>
      <c r="Y34" s="735"/>
      <c r="Z34" s="735"/>
      <c r="AA34" s="735"/>
      <c r="AB34" s="735"/>
      <c r="AC34" s="735"/>
      <c r="AD34" s="735"/>
      <c r="AE34" s="735"/>
      <c r="AF34" s="735"/>
      <c r="AG34" s="735"/>
      <c r="AH34" s="735"/>
      <c r="AI34" s="735"/>
      <c r="AJ34" s="735"/>
      <c r="AK34" s="735"/>
      <c r="AL34" s="735"/>
      <c r="AM34" s="735"/>
      <c r="AN34" s="735"/>
      <c r="AO34" s="735"/>
      <c r="AP34" s="735"/>
      <c r="AQ34" s="735"/>
      <c r="AR34" s="735"/>
      <c r="AS34" s="735"/>
      <c r="AT34" s="735"/>
      <c r="AU34" s="735"/>
    </row>
    <row r="35" spans="1:47" ht="15.5" x14ac:dyDescent="0.35">
      <c r="A35" s="734"/>
      <c r="B35" s="752" t="s">
        <v>1026</v>
      </c>
      <c r="C35" s="750">
        <v>7.1428571428571425E-2</v>
      </c>
      <c r="D35" s="753">
        <v>1</v>
      </c>
      <c r="E35" s="753">
        <v>14</v>
      </c>
      <c r="F35" s="750">
        <v>0</v>
      </c>
      <c r="G35" s="753">
        <v>0</v>
      </c>
      <c r="H35" s="753">
        <v>10</v>
      </c>
      <c r="I35" s="735"/>
      <c r="J35" s="735"/>
      <c r="K35" s="735"/>
      <c r="L35" s="735"/>
      <c r="M35" s="735"/>
      <c r="N35" s="735"/>
      <c r="O35" s="735"/>
      <c r="P35" s="735"/>
      <c r="Q35" s="735"/>
      <c r="R35" s="735"/>
      <c r="S35" s="735"/>
      <c r="T35" s="735"/>
      <c r="U35" s="735"/>
      <c r="V35" s="735"/>
      <c r="W35" s="735"/>
      <c r="X35" s="735"/>
      <c r="Y35" s="735"/>
      <c r="Z35" s="735"/>
      <c r="AA35" s="735"/>
      <c r="AB35" s="735"/>
      <c r="AC35" s="735"/>
      <c r="AD35" s="735"/>
      <c r="AE35" s="735"/>
      <c r="AF35" s="735"/>
      <c r="AG35" s="735"/>
      <c r="AH35" s="735"/>
      <c r="AI35" s="735"/>
      <c r="AJ35" s="735"/>
      <c r="AK35" s="735"/>
      <c r="AL35" s="735"/>
      <c r="AM35" s="735"/>
      <c r="AN35" s="735"/>
      <c r="AO35" s="735"/>
      <c r="AP35" s="735"/>
      <c r="AQ35" s="735"/>
      <c r="AR35" s="735"/>
      <c r="AS35" s="735"/>
      <c r="AT35" s="735"/>
      <c r="AU35" s="735"/>
    </row>
    <row r="36" spans="1:47" ht="15.5" x14ac:dyDescent="0.35">
      <c r="A36" s="734"/>
      <c r="B36" s="752" t="s">
        <v>1027</v>
      </c>
      <c r="C36" s="750" t="s">
        <v>352</v>
      </c>
      <c r="D36" s="753">
        <v>0</v>
      </c>
      <c r="E36" s="753">
        <v>0</v>
      </c>
      <c r="F36" s="750">
        <v>1</v>
      </c>
      <c r="G36" s="753">
        <v>1</v>
      </c>
      <c r="H36" s="753">
        <v>1</v>
      </c>
      <c r="I36" s="735"/>
      <c r="J36" s="735"/>
      <c r="K36" s="735"/>
      <c r="L36" s="735"/>
      <c r="M36" s="735"/>
      <c r="N36" s="735"/>
      <c r="O36" s="735"/>
      <c r="P36" s="735"/>
      <c r="Q36" s="735"/>
      <c r="R36" s="735"/>
      <c r="S36" s="735"/>
      <c r="T36" s="735"/>
      <c r="U36" s="735"/>
      <c r="V36" s="735"/>
      <c r="W36" s="735"/>
      <c r="X36" s="735"/>
      <c r="Y36" s="735"/>
      <c r="Z36" s="735"/>
      <c r="AA36" s="735"/>
      <c r="AB36" s="735"/>
      <c r="AC36" s="735"/>
      <c r="AD36" s="735"/>
      <c r="AE36" s="735"/>
      <c r="AF36" s="735"/>
      <c r="AG36" s="735"/>
      <c r="AH36" s="735"/>
      <c r="AI36" s="735"/>
      <c r="AJ36" s="735"/>
      <c r="AK36" s="735"/>
      <c r="AL36" s="735"/>
      <c r="AM36" s="735"/>
      <c r="AN36" s="735"/>
      <c r="AO36" s="735"/>
      <c r="AP36" s="735"/>
      <c r="AQ36" s="735"/>
      <c r="AR36" s="735"/>
      <c r="AS36" s="735"/>
      <c r="AT36" s="735"/>
      <c r="AU36" s="735"/>
    </row>
    <row r="37" spans="1:47" ht="15.5" x14ac:dyDescent="0.35">
      <c r="A37" s="734"/>
      <c r="B37" s="752" t="s">
        <v>1028</v>
      </c>
      <c r="C37" s="750">
        <v>0.58536585365853655</v>
      </c>
      <c r="D37" s="753">
        <v>24</v>
      </c>
      <c r="E37" s="753">
        <v>41</v>
      </c>
      <c r="F37" s="750" t="s">
        <v>352</v>
      </c>
      <c r="G37" s="753">
        <v>0</v>
      </c>
      <c r="H37" s="753">
        <v>0</v>
      </c>
      <c r="I37" s="735"/>
      <c r="J37" s="735"/>
      <c r="K37" s="735"/>
      <c r="L37" s="735"/>
      <c r="M37" s="735"/>
      <c r="N37" s="735"/>
      <c r="O37" s="735"/>
      <c r="P37" s="735"/>
      <c r="Q37" s="735"/>
      <c r="R37" s="735"/>
      <c r="S37" s="735"/>
      <c r="T37" s="735"/>
      <c r="U37" s="735"/>
      <c r="V37" s="735"/>
      <c r="W37" s="735"/>
      <c r="X37" s="735"/>
      <c r="Y37" s="735"/>
      <c r="Z37" s="735"/>
      <c r="AA37" s="735"/>
      <c r="AB37" s="735"/>
      <c r="AC37" s="735"/>
      <c r="AD37" s="735"/>
      <c r="AE37" s="735"/>
      <c r="AF37" s="735"/>
      <c r="AG37" s="735"/>
      <c r="AH37" s="735"/>
      <c r="AI37" s="735"/>
      <c r="AJ37" s="735"/>
      <c r="AK37" s="735"/>
      <c r="AL37" s="735"/>
      <c r="AM37" s="735"/>
      <c r="AN37" s="735"/>
      <c r="AO37" s="735"/>
      <c r="AP37" s="735"/>
      <c r="AQ37" s="735"/>
      <c r="AR37" s="735"/>
      <c r="AS37" s="735"/>
      <c r="AT37" s="735"/>
      <c r="AU37" s="735"/>
    </row>
    <row r="38" spans="1:47" ht="15.5" x14ac:dyDescent="0.35">
      <c r="A38" s="734"/>
      <c r="B38" s="752" t="s">
        <v>1029</v>
      </c>
      <c r="C38" s="750">
        <v>0.48148148148148145</v>
      </c>
      <c r="D38" s="753">
        <v>13</v>
      </c>
      <c r="E38" s="753">
        <v>27</v>
      </c>
      <c r="F38" s="750">
        <v>0.36363636363636365</v>
      </c>
      <c r="G38" s="753">
        <v>8</v>
      </c>
      <c r="H38" s="753">
        <v>22</v>
      </c>
      <c r="I38" s="735"/>
      <c r="J38" s="735"/>
      <c r="K38" s="735"/>
      <c r="L38" s="735"/>
      <c r="M38" s="735"/>
      <c r="N38" s="735"/>
      <c r="O38" s="735"/>
      <c r="P38" s="735"/>
      <c r="Q38" s="735"/>
      <c r="R38" s="735"/>
      <c r="S38" s="735"/>
      <c r="T38" s="735"/>
      <c r="U38" s="735"/>
      <c r="V38" s="735"/>
      <c r="W38" s="735"/>
      <c r="X38" s="735"/>
      <c r="Y38" s="735"/>
      <c r="Z38" s="735"/>
      <c r="AA38" s="735"/>
      <c r="AB38" s="735"/>
      <c r="AC38" s="735"/>
      <c r="AD38" s="735"/>
      <c r="AE38" s="735"/>
      <c r="AF38" s="735"/>
      <c r="AG38" s="735"/>
      <c r="AH38" s="735"/>
      <c r="AI38" s="735"/>
      <c r="AJ38" s="735"/>
      <c r="AK38" s="735"/>
      <c r="AL38" s="735"/>
      <c r="AM38" s="735"/>
      <c r="AN38" s="735"/>
      <c r="AO38" s="735"/>
      <c r="AP38" s="735"/>
      <c r="AQ38" s="735"/>
      <c r="AR38" s="735"/>
      <c r="AS38" s="735"/>
      <c r="AT38" s="735"/>
      <c r="AU38" s="735"/>
    </row>
    <row r="39" spans="1:47" ht="15.5" x14ac:dyDescent="0.35">
      <c r="A39" s="734"/>
      <c r="B39" s="752" t="s">
        <v>880</v>
      </c>
      <c r="C39" s="750">
        <v>0</v>
      </c>
      <c r="D39" s="753">
        <v>0</v>
      </c>
      <c r="E39" s="753">
        <v>41</v>
      </c>
      <c r="F39" s="750">
        <v>0</v>
      </c>
      <c r="G39" s="753">
        <v>0</v>
      </c>
      <c r="H39" s="753">
        <v>32</v>
      </c>
      <c r="I39" s="735"/>
      <c r="J39" s="735"/>
      <c r="K39" s="735"/>
      <c r="L39" s="735"/>
      <c r="M39" s="735"/>
      <c r="N39" s="735"/>
      <c r="O39" s="735"/>
      <c r="P39" s="735"/>
      <c r="Q39" s="735"/>
      <c r="R39" s="735"/>
      <c r="S39" s="735"/>
      <c r="T39" s="735"/>
      <c r="U39" s="735"/>
      <c r="V39" s="735"/>
      <c r="W39" s="735"/>
      <c r="X39" s="735"/>
      <c r="Y39" s="735"/>
      <c r="Z39" s="735"/>
      <c r="AA39" s="735"/>
      <c r="AB39" s="735"/>
      <c r="AC39" s="735"/>
      <c r="AD39" s="735"/>
      <c r="AE39" s="735"/>
      <c r="AF39" s="735"/>
      <c r="AG39" s="735"/>
      <c r="AH39" s="735"/>
      <c r="AI39" s="735"/>
      <c r="AJ39" s="735"/>
      <c r="AK39" s="735"/>
      <c r="AL39" s="735"/>
      <c r="AM39" s="735"/>
      <c r="AN39" s="735"/>
      <c r="AO39" s="735"/>
      <c r="AP39" s="735"/>
      <c r="AQ39" s="735"/>
      <c r="AR39" s="735"/>
      <c r="AS39" s="735"/>
      <c r="AT39" s="735"/>
      <c r="AU39" s="735"/>
    </row>
    <row r="40" spans="1:47" ht="15.5" x14ac:dyDescent="0.35">
      <c r="A40" s="734"/>
      <c r="B40" s="752" t="s">
        <v>1030</v>
      </c>
      <c r="C40" s="750">
        <v>7.407407407407407E-2</v>
      </c>
      <c r="D40" s="754">
        <v>2</v>
      </c>
      <c r="E40" s="754">
        <v>27</v>
      </c>
      <c r="F40" s="750">
        <v>0</v>
      </c>
      <c r="G40" s="754">
        <v>0</v>
      </c>
      <c r="H40" s="754">
        <v>22</v>
      </c>
      <c r="I40" s="735"/>
      <c r="J40" s="735"/>
      <c r="K40" s="735"/>
      <c r="L40" s="735"/>
      <c r="M40" s="735"/>
      <c r="N40" s="735"/>
      <c r="O40" s="735"/>
      <c r="P40" s="735"/>
      <c r="Q40" s="735"/>
      <c r="R40" s="735"/>
      <c r="S40" s="735"/>
      <c r="T40" s="735"/>
      <c r="U40" s="735"/>
      <c r="V40" s="735"/>
      <c r="W40" s="735"/>
      <c r="X40" s="735"/>
      <c r="Y40" s="735"/>
      <c r="Z40" s="735"/>
      <c r="AA40" s="735"/>
      <c r="AB40" s="735"/>
      <c r="AC40" s="735"/>
      <c r="AD40" s="735"/>
      <c r="AE40" s="735"/>
      <c r="AF40" s="735"/>
      <c r="AG40" s="735"/>
      <c r="AH40" s="735"/>
      <c r="AI40" s="735"/>
      <c r="AJ40" s="735"/>
      <c r="AK40" s="735"/>
      <c r="AL40" s="735"/>
      <c r="AM40" s="735"/>
      <c r="AN40" s="735"/>
      <c r="AO40" s="735"/>
      <c r="AP40" s="735"/>
      <c r="AQ40" s="735"/>
      <c r="AR40" s="735"/>
      <c r="AS40" s="735"/>
      <c r="AT40" s="735"/>
      <c r="AU40" s="735"/>
    </row>
    <row r="41" spans="1:47" ht="15.5" x14ac:dyDescent="0.35">
      <c r="A41" s="734"/>
      <c r="B41" s="752" t="s">
        <v>902</v>
      </c>
      <c r="C41" s="750">
        <v>0.48148148148148145</v>
      </c>
      <c r="D41" s="754">
        <v>13</v>
      </c>
      <c r="E41" s="754">
        <v>27</v>
      </c>
      <c r="F41" s="750">
        <v>0.27272727272727271</v>
      </c>
      <c r="G41" s="754">
        <v>6</v>
      </c>
      <c r="H41" s="754">
        <v>22</v>
      </c>
      <c r="I41" s="735"/>
      <c r="J41" s="735"/>
      <c r="K41" s="735"/>
      <c r="L41" s="735"/>
      <c r="M41" s="735"/>
      <c r="N41" s="735"/>
      <c r="O41" s="735"/>
      <c r="P41" s="735"/>
      <c r="Q41" s="735"/>
      <c r="R41" s="735"/>
      <c r="S41" s="735"/>
      <c r="T41" s="735"/>
      <c r="U41" s="735"/>
      <c r="V41" s="735"/>
      <c r="W41" s="735"/>
      <c r="X41" s="735"/>
      <c r="Y41" s="735"/>
      <c r="Z41" s="735"/>
      <c r="AA41" s="735"/>
      <c r="AB41" s="735"/>
      <c r="AC41" s="735"/>
      <c r="AD41" s="735"/>
      <c r="AE41" s="735"/>
      <c r="AF41" s="735"/>
      <c r="AG41" s="735"/>
      <c r="AH41" s="735"/>
      <c r="AI41" s="735"/>
      <c r="AJ41" s="735"/>
      <c r="AK41" s="735"/>
      <c r="AL41" s="735"/>
      <c r="AM41" s="735"/>
      <c r="AN41" s="735"/>
      <c r="AO41" s="735"/>
      <c r="AP41" s="735"/>
      <c r="AQ41" s="735"/>
      <c r="AR41" s="735"/>
      <c r="AS41" s="735"/>
      <c r="AT41" s="735"/>
      <c r="AU41" s="735"/>
    </row>
    <row r="42" spans="1:47" ht="15.5" x14ac:dyDescent="0.35">
      <c r="A42" s="734"/>
      <c r="B42" s="752" t="s">
        <v>363</v>
      </c>
      <c r="C42" s="750">
        <v>0.85365853658536583</v>
      </c>
      <c r="D42" s="754">
        <v>35</v>
      </c>
      <c r="E42" s="754">
        <v>41</v>
      </c>
      <c r="F42" s="750">
        <v>0.8125</v>
      </c>
      <c r="G42" s="754">
        <v>26</v>
      </c>
      <c r="H42" s="754">
        <v>32</v>
      </c>
      <c r="I42" s="735"/>
      <c r="J42" s="735"/>
      <c r="K42" s="735"/>
      <c r="L42" s="735"/>
      <c r="M42" s="735"/>
      <c r="N42" s="735"/>
      <c r="O42" s="735"/>
      <c r="P42" s="735"/>
      <c r="Q42" s="735"/>
      <c r="R42" s="735"/>
      <c r="S42" s="735"/>
      <c r="T42" s="735"/>
      <c r="U42" s="735"/>
      <c r="V42" s="735"/>
      <c r="W42" s="735"/>
      <c r="X42" s="735"/>
      <c r="Y42" s="735"/>
      <c r="Z42" s="735"/>
      <c r="AA42" s="735"/>
      <c r="AB42" s="735"/>
      <c r="AC42" s="735"/>
      <c r="AD42" s="735"/>
      <c r="AE42" s="735"/>
      <c r="AF42" s="735"/>
      <c r="AG42" s="735"/>
      <c r="AH42" s="735"/>
      <c r="AI42" s="735"/>
      <c r="AJ42" s="735"/>
      <c r="AK42" s="735"/>
      <c r="AL42" s="735"/>
      <c r="AM42" s="735"/>
      <c r="AN42" s="735"/>
      <c r="AO42" s="735"/>
      <c r="AP42" s="735"/>
      <c r="AQ42" s="735"/>
      <c r="AR42" s="735"/>
      <c r="AS42" s="735"/>
      <c r="AT42" s="735"/>
      <c r="AU42" s="735"/>
    </row>
    <row r="43" spans="1:47" ht="15.5" x14ac:dyDescent="0.35">
      <c r="A43" s="734"/>
      <c r="B43" s="752" t="s">
        <v>1031</v>
      </c>
      <c r="C43" s="750">
        <v>1</v>
      </c>
      <c r="D43" s="754">
        <v>2</v>
      </c>
      <c r="E43" s="754">
        <v>2</v>
      </c>
      <c r="F43" s="750">
        <v>1</v>
      </c>
      <c r="G43" s="754">
        <v>1</v>
      </c>
      <c r="H43" s="754">
        <v>1</v>
      </c>
      <c r="I43" s="735"/>
      <c r="J43" s="735"/>
      <c r="K43" s="735"/>
      <c r="L43" s="735"/>
      <c r="M43" s="735"/>
      <c r="N43" s="735"/>
      <c r="O43" s="735"/>
      <c r="P43" s="735"/>
      <c r="Q43" s="735"/>
      <c r="R43" s="735"/>
      <c r="S43" s="735"/>
      <c r="T43" s="735"/>
      <c r="U43" s="735"/>
      <c r="V43" s="735"/>
      <c r="W43" s="735"/>
      <c r="X43" s="735"/>
      <c r="Y43" s="735"/>
      <c r="Z43" s="735"/>
      <c r="AA43" s="735"/>
      <c r="AB43" s="735"/>
      <c r="AC43" s="735"/>
      <c r="AD43" s="735"/>
      <c r="AE43" s="735"/>
      <c r="AF43" s="735"/>
      <c r="AG43" s="735"/>
      <c r="AH43" s="735"/>
      <c r="AI43" s="735"/>
      <c r="AJ43" s="735"/>
      <c r="AK43" s="735"/>
      <c r="AL43" s="735"/>
      <c r="AM43" s="735"/>
      <c r="AN43" s="735"/>
      <c r="AO43" s="735"/>
      <c r="AP43" s="735"/>
      <c r="AQ43" s="735"/>
      <c r="AR43" s="735"/>
      <c r="AS43" s="735"/>
      <c r="AT43" s="735"/>
      <c r="AU43" s="735"/>
    </row>
    <row r="44" spans="1:47" ht="15.5" x14ac:dyDescent="0.35">
      <c r="A44" s="734"/>
      <c r="B44" s="752" t="s">
        <v>1047</v>
      </c>
      <c r="C44" s="750">
        <v>2.4390243902439025E-2</v>
      </c>
      <c r="D44" s="754">
        <v>1</v>
      </c>
      <c r="E44" s="754">
        <v>41</v>
      </c>
      <c r="F44" s="750">
        <v>3.125E-2</v>
      </c>
      <c r="G44" s="754">
        <v>1</v>
      </c>
      <c r="H44" s="754">
        <v>32</v>
      </c>
      <c r="I44" s="735"/>
      <c r="J44" s="735"/>
      <c r="K44" s="735"/>
      <c r="L44" s="735"/>
      <c r="M44" s="735"/>
      <c r="N44" s="735"/>
      <c r="O44" s="735"/>
      <c r="P44" s="735"/>
      <c r="Q44" s="735"/>
      <c r="R44" s="735"/>
      <c r="S44" s="735"/>
      <c r="T44" s="735"/>
      <c r="U44" s="735"/>
      <c r="V44" s="735"/>
      <c r="W44" s="735"/>
      <c r="X44" s="735"/>
      <c r="Y44" s="735"/>
      <c r="Z44" s="735"/>
      <c r="AA44" s="735"/>
      <c r="AB44" s="735"/>
      <c r="AC44" s="735"/>
      <c r="AD44" s="735"/>
      <c r="AE44" s="735"/>
      <c r="AF44" s="735"/>
      <c r="AG44" s="735"/>
      <c r="AH44" s="735"/>
      <c r="AI44" s="735"/>
      <c r="AJ44" s="735"/>
      <c r="AK44" s="735"/>
      <c r="AL44" s="735"/>
      <c r="AM44" s="735"/>
      <c r="AN44" s="735"/>
      <c r="AO44" s="735"/>
      <c r="AP44" s="735"/>
      <c r="AQ44" s="735"/>
      <c r="AR44" s="735"/>
      <c r="AS44" s="735"/>
      <c r="AT44" s="735"/>
      <c r="AU44" s="735"/>
    </row>
    <row r="45" spans="1:47" ht="15.5" x14ac:dyDescent="0.35">
      <c r="A45" s="734"/>
      <c r="B45" s="752" t="s">
        <v>1033</v>
      </c>
      <c r="C45" s="750">
        <v>0.35714285714285715</v>
      </c>
      <c r="D45" s="754">
        <v>5</v>
      </c>
      <c r="E45" s="754">
        <v>14</v>
      </c>
      <c r="F45" s="750">
        <v>0.2</v>
      </c>
      <c r="G45" s="754">
        <v>2</v>
      </c>
      <c r="H45" s="754">
        <v>10</v>
      </c>
      <c r="I45" s="735"/>
      <c r="J45" s="735"/>
      <c r="K45" s="735"/>
      <c r="L45" s="735"/>
      <c r="M45" s="735"/>
      <c r="N45" s="735"/>
      <c r="O45" s="735"/>
      <c r="P45" s="735"/>
      <c r="Q45" s="735"/>
      <c r="R45" s="735"/>
      <c r="S45" s="735"/>
      <c r="T45" s="735"/>
      <c r="U45" s="735"/>
      <c r="V45" s="735"/>
      <c r="W45" s="735"/>
      <c r="X45" s="735"/>
      <c r="Y45" s="735"/>
      <c r="Z45" s="735"/>
      <c r="AA45" s="735"/>
      <c r="AB45" s="735"/>
      <c r="AC45" s="735"/>
      <c r="AD45" s="735"/>
      <c r="AE45" s="735"/>
      <c r="AF45" s="735"/>
      <c r="AG45" s="735"/>
      <c r="AH45" s="735"/>
      <c r="AI45" s="735"/>
      <c r="AJ45" s="735"/>
      <c r="AK45" s="735"/>
      <c r="AL45" s="735"/>
      <c r="AM45" s="735"/>
      <c r="AN45" s="735"/>
      <c r="AO45" s="735"/>
      <c r="AP45" s="735"/>
      <c r="AQ45" s="735"/>
      <c r="AR45" s="735"/>
      <c r="AS45" s="735"/>
      <c r="AT45" s="735"/>
      <c r="AU45" s="735"/>
    </row>
    <row r="46" spans="1:47" ht="15.5" x14ac:dyDescent="0.35">
      <c r="A46" s="734"/>
      <c r="B46" s="743" t="s">
        <v>1044</v>
      </c>
      <c r="C46" s="736"/>
      <c r="D46" s="734"/>
      <c r="E46" s="734"/>
      <c r="F46" s="734"/>
      <c r="G46" s="734"/>
      <c r="H46" s="734"/>
      <c r="I46" s="734"/>
      <c r="J46" s="734"/>
      <c r="K46" s="734"/>
      <c r="L46" s="734"/>
      <c r="M46" s="734"/>
      <c r="N46" s="734"/>
      <c r="O46" s="735"/>
      <c r="P46" s="735"/>
      <c r="Q46" s="735"/>
      <c r="R46" s="735"/>
      <c r="S46" s="735"/>
      <c r="T46" s="735"/>
      <c r="U46" s="735"/>
      <c r="V46" s="735"/>
      <c r="W46" s="735"/>
      <c r="X46" s="735"/>
      <c r="Y46" s="735"/>
      <c r="Z46" s="735"/>
      <c r="AA46" s="735"/>
      <c r="AB46" s="735"/>
      <c r="AC46" s="735"/>
      <c r="AD46" s="735"/>
      <c r="AE46" s="735"/>
      <c r="AF46" s="735"/>
      <c r="AG46" s="735"/>
      <c r="AH46" s="735"/>
      <c r="AI46" s="735"/>
      <c r="AJ46" s="735"/>
      <c r="AK46" s="735"/>
      <c r="AL46" s="735"/>
      <c r="AM46" s="735"/>
      <c r="AN46" s="735"/>
      <c r="AO46" s="735"/>
      <c r="AP46" s="735"/>
      <c r="AQ46" s="735"/>
      <c r="AR46" s="735"/>
      <c r="AS46" s="735"/>
      <c r="AT46" s="735"/>
      <c r="AU46" s="735"/>
    </row>
    <row r="47" spans="1:47" ht="15.5" x14ac:dyDescent="0.35">
      <c r="A47" s="734"/>
      <c r="B47" s="734"/>
      <c r="C47" s="736"/>
      <c r="D47" s="734"/>
      <c r="E47" s="734"/>
      <c r="F47" s="734"/>
      <c r="G47" s="734"/>
      <c r="H47" s="734"/>
      <c r="I47" s="734"/>
      <c r="J47" s="734"/>
      <c r="K47" s="734"/>
      <c r="L47" s="734"/>
      <c r="M47" s="734"/>
      <c r="N47" s="734"/>
      <c r="O47" s="735"/>
      <c r="P47" s="735"/>
      <c r="Q47" s="735"/>
      <c r="R47" s="735"/>
      <c r="S47" s="735"/>
      <c r="T47" s="735"/>
      <c r="U47" s="735"/>
      <c r="V47" s="735"/>
      <c r="W47" s="735"/>
      <c r="X47" s="735"/>
      <c r="Y47" s="735"/>
      <c r="Z47" s="735"/>
      <c r="AA47" s="735"/>
      <c r="AB47" s="735"/>
      <c r="AC47" s="735"/>
      <c r="AD47" s="735"/>
      <c r="AE47" s="735"/>
      <c r="AF47" s="735"/>
      <c r="AG47" s="735"/>
      <c r="AH47" s="735"/>
      <c r="AI47" s="735"/>
      <c r="AJ47" s="735"/>
      <c r="AK47" s="735"/>
      <c r="AL47" s="735"/>
      <c r="AM47" s="735"/>
      <c r="AN47" s="735"/>
      <c r="AO47" s="735"/>
      <c r="AP47" s="735"/>
      <c r="AQ47" s="735"/>
      <c r="AR47" s="735"/>
      <c r="AS47" s="735"/>
      <c r="AT47" s="735"/>
      <c r="AU47" s="735"/>
    </row>
    <row r="48" spans="1:47" ht="14.5" customHeight="1" x14ac:dyDescent="0.35">
      <c r="A48" s="734"/>
      <c r="B48" s="77" t="s">
        <v>1048</v>
      </c>
      <c r="C48" s="736"/>
      <c r="D48" s="734"/>
      <c r="E48" s="734"/>
      <c r="F48" s="734"/>
      <c r="G48" s="734"/>
      <c r="H48" s="734"/>
      <c r="I48" s="734"/>
      <c r="J48" s="734"/>
      <c r="K48" s="734"/>
      <c r="L48" s="734"/>
      <c r="M48" s="734"/>
      <c r="N48" s="734"/>
      <c r="O48" s="735"/>
      <c r="P48" s="735"/>
      <c r="Q48" s="735"/>
      <c r="R48" s="735"/>
      <c r="S48" s="735"/>
      <c r="T48" s="735"/>
      <c r="U48" s="735"/>
      <c r="V48" s="735"/>
      <c r="W48" s="735"/>
      <c r="X48" s="735"/>
      <c r="Y48" s="735"/>
      <c r="Z48" s="735"/>
      <c r="AA48" s="735"/>
      <c r="AB48" s="735"/>
      <c r="AC48" s="735"/>
      <c r="AD48" s="735"/>
      <c r="AE48" s="735"/>
      <c r="AF48" s="735"/>
      <c r="AG48" s="735"/>
      <c r="AH48" s="735"/>
      <c r="AI48" s="735"/>
      <c r="AJ48" s="735"/>
      <c r="AK48" s="735"/>
      <c r="AL48" s="735"/>
      <c r="AM48" s="735"/>
      <c r="AN48" s="735"/>
      <c r="AO48" s="735"/>
      <c r="AP48" s="735"/>
      <c r="AQ48" s="735"/>
      <c r="AR48" s="735"/>
      <c r="AS48" s="735"/>
      <c r="AT48" s="735"/>
      <c r="AU48" s="735"/>
    </row>
    <row r="49" spans="1:47" ht="14.5" customHeight="1" x14ac:dyDescent="0.35">
      <c r="A49" s="734"/>
      <c r="B49" s="114" t="s">
        <v>1049</v>
      </c>
      <c r="C49" s="736"/>
      <c r="D49" s="734"/>
      <c r="E49" s="734"/>
      <c r="F49" s="734"/>
      <c r="G49" s="734"/>
      <c r="H49" s="734"/>
      <c r="I49" s="734"/>
      <c r="J49" s="734"/>
      <c r="K49" s="734"/>
      <c r="L49" s="734"/>
      <c r="M49" s="734"/>
      <c r="N49" s="734"/>
      <c r="O49" s="735"/>
      <c r="P49" s="735"/>
      <c r="Q49" s="735"/>
      <c r="R49" s="735"/>
      <c r="S49" s="735"/>
      <c r="T49" s="735"/>
      <c r="U49" s="735"/>
      <c r="V49" s="735"/>
      <c r="W49" s="735"/>
      <c r="X49" s="735"/>
      <c r="Y49" s="735"/>
      <c r="Z49" s="735"/>
      <c r="AA49" s="735"/>
      <c r="AB49" s="735"/>
      <c r="AC49" s="735"/>
      <c r="AD49" s="735"/>
      <c r="AE49" s="735"/>
      <c r="AF49" s="735"/>
      <c r="AG49" s="735"/>
      <c r="AH49" s="735"/>
      <c r="AI49" s="735"/>
      <c r="AJ49" s="735"/>
      <c r="AK49" s="735"/>
      <c r="AL49" s="735"/>
      <c r="AM49" s="735"/>
      <c r="AN49" s="735"/>
      <c r="AO49" s="735"/>
      <c r="AP49" s="735"/>
      <c r="AQ49" s="735"/>
      <c r="AR49" s="735"/>
      <c r="AS49" s="735"/>
      <c r="AT49" s="735"/>
      <c r="AU49" s="735"/>
    </row>
    <row r="50" spans="1:47" ht="14.5" customHeight="1" x14ac:dyDescent="0.35">
      <c r="A50" s="734"/>
      <c r="B50" s="734"/>
      <c r="C50" s="736"/>
      <c r="D50" s="734"/>
      <c r="E50" s="734"/>
      <c r="F50" s="734"/>
      <c r="G50" s="734"/>
      <c r="H50" s="734"/>
      <c r="I50" s="734"/>
      <c r="J50" s="734"/>
      <c r="K50" s="734"/>
      <c r="L50" s="734"/>
      <c r="M50" s="734"/>
      <c r="N50" s="734"/>
      <c r="O50" s="735"/>
      <c r="P50" s="735"/>
      <c r="Q50" s="735"/>
      <c r="R50" s="735"/>
      <c r="S50" s="735"/>
      <c r="T50" s="735"/>
      <c r="U50" s="735"/>
      <c r="V50" s="735"/>
      <c r="W50" s="735"/>
      <c r="X50" s="735"/>
      <c r="Y50" s="735"/>
      <c r="Z50" s="735"/>
      <c r="AA50" s="735"/>
      <c r="AB50" s="735"/>
      <c r="AC50" s="735"/>
      <c r="AD50" s="735"/>
      <c r="AE50" s="735"/>
      <c r="AF50" s="735"/>
      <c r="AG50" s="735"/>
      <c r="AH50" s="735"/>
      <c r="AI50" s="735"/>
      <c r="AJ50" s="735"/>
      <c r="AK50" s="735"/>
      <c r="AL50" s="735"/>
      <c r="AM50" s="735"/>
      <c r="AN50" s="735"/>
      <c r="AO50" s="735"/>
      <c r="AP50" s="735"/>
      <c r="AQ50" s="735"/>
      <c r="AR50" s="735"/>
      <c r="AS50" s="735"/>
      <c r="AT50" s="735"/>
      <c r="AU50" s="735"/>
    </row>
    <row r="51" spans="1:47" s="62" customFormat="1" ht="15.5" x14ac:dyDescent="0.35">
      <c r="A51" s="712"/>
      <c r="B51" s="722"/>
      <c r="C51" s="726"/>
      <c r="D51" s="692"/>
      <c r="E51" s="755">
        <v>2016</v>
      </c>
      <c r="F51" s="726"/>
      <c r="G51" s="692"/>
      <c r="H51" s="755">
        <v>2017</v>
      </c>
      <c r="I51" s="726"/>
      <c r="J51" s="727">
        <v>2018</v>
      </c>
      <c r="K51" s="728"/>
      <c r="L51" s="726"/>
      <c r="M51" s="727">
        <v>2019</v>
      </c>
      <c r="N51" s="728"/>
      <c r="O51" s="726"/>
      <c r="P51" s="727">
        <v>2020</v>
      </c>
      <c r="Q51" s="692"/>
      <c r="R51" s="692"/>
      <c r="S51" s="692"/>
      <c r="T51" s="692"/>
      <c r="U51" s="692"/>
      <c r="V51" s="692"/>
      <c r="W51" s="692"/>
      <c r="X51" s="692"/>
      <c r="Y51" s="692"/>
      <c r="Z51" s="692"/>
      <c r="AA51" s="692"/>
      <c r="AB51" s="692"/>
      <c r="AC51" s="692"/>
      <c r="AD51" s="692"/>
      <c r="AE51" s="692"/>
      <c r="AF51" s="692"/>
      <c r="AG51" s="692"/>
      <c r="AH51" s="692"/>
      <c r="AI51" s="692"/>
      <c r="AJ51" s="692"/>
      <c r="AK51" s="692"/>
      <c r="AL51" s="692"/>
      <c r="AM51" s="692"/>
      <c r="AN51" s="692"/>
      <c r="AO51" s="692"/>
      <c r="AP51" s="692"/>
      <c r="AQ51" s="692"/>
      <c r="AR51" s="692"/>
      <c r="AS51" s="692"/>
      <c r="AT51" s="692"/>
      <c r="AU51" s="692"/>
    </row>
    <row r="52" spans="1:47" ht="14.5" customHeight="1" thickBot="1" x14ac:dyDescent="0.4">
      <c r="A52" s="734"/>
      <c r="B52" s="536" t="s">
        <v>384</v>
      </c>
      <c r="C52" s="747" t="s">
        <v>899</v>
      </c>
      <c r="D52" s="748" t="s">
        <v>1021</v>
      </c>
      <c r="E52" s="756" t="s">
        <v>1022</v>
      </c>
      <c r="F52" s="747" t="s">
        <v>899</v>
      </c>
      <c r="G52" s="748" t="s">
        <v>1021</v>
      </c>
      <c r="H52" s="748" t="s">
        <v>1022</v>
      </c>
      <c r="I52" s="747" t="s">
        <v>899</v>
      </c>
      <c r="J52" s="748" t="s">
        <v>1021</v>
      </c>
      <c r="K52" s="748" t="s">
        <v>1022</v>
      </c>
      <c r="L52" s="747" t="s">
        <v>899</v>
      </c>
      <c r="M52" s="748" t="s">
        <v>1021</v>
      </c>
      <c r="N52" s="748" t="s">
        <v>1022</v>
      </c>
      <c r="O52" s="747" t="s">
        <v>899</v>
      </c>
      <c r="P52" s="748" t="s">
        <v>1021</v>
      </c>
      <c r="Q52" s="748" t="s">
        <v>1022</v>
      </c>
      <c r="R52" s="735"/>
      <c r="S52" s="735"/>
      <c r="T52" s="735"/>
      <c r="U52" s="735"/>
      <c r="V52" s="735"/>
      <c r="W52" s="735"/>
      <c r="X52" s="735"/>
      <c r="Y52" s="735"/>
      <c r="Z52" s="735"/>
      <c r="AA52" s="735"/>
      <c r="AB52" s="735"/>
      <c r="AC52" s="735"/>
      <c r="AD52" s="735"/>
      <c r="AE52" s="735"/>
      <c r="AF52" s="735"/>
      <c r="AG52" s="735"/>
      <c r="AH52" s="735"/>
      <c r="AI52" s="735"/>
      <c r="AJ52" s="735"/>
      <c r="AK52" s="735"/>
      <c r="AL52" s="735"/>
      <c r="AM52" s="735"/>
      <c r="AN52" s="735"/>
      <c r="AO52" s="735"/>
      <c r="AP52" s="735"/>
      <c r="AQ52" s="735"/>
      <c r="AR52" s="735"/>
      <c r="AS52" s="735"/>
      <c r="AT52" s="735"/>
      <c r="AU52" s="735"/>
    </row>
    <row r="53" spans="1:47" ht="14.5" customHeight="1" x14ac:dyDescent="0.35">
      <c r="A53" s="734"/>
      <c r="B53" s="749" t="s">
        <v>351</v>
      </c>
      <c r="C53" s="757">
        <v>3.5087719298245612E-2</v>
      </c>
      <c r="D53" s="751">
        <v>2</v>
      </c>
      <c r="E53" s="758">
        <v>57</v>
      </c>
      <c r="F53" s="757">
        <v>0</v>
      </c>
      <c r="G53" s="751">
        <v>0</v>
      </c>
      <c r="H53" s="751">
        <v>77</v>
      </c>
      <c r="I53" s="757">
        <v>9.8039215686274508E-3</v>
      </c>
      <c r="J53" s="751">
        <v>1</v>
      </c>
      <c r="K53" s="751">
        <v>102</v>
      </c>
      <c r="L53" s="757">
        <v>0</v>
      </c>
      <c r="M53" s="751">
        <v>0</v>
      </c>
      <c r="N53" s="751">
        <v>112</v>
      </c>
      <c r="O53" s="750">
        <v>0</v>
      </c>
      <c r="P53" s="751">
        <v>0</v>
      </c>
      <c r="Q53" s="751">
        <v>79</v>
      </c>
      <c r="R53" s="735"/>
      <c r="S53" s="735"/>
      <c r="T53" s="735"/>
      <c r="U53" s="735"/>
      <c r="V53" s="735"/>
      <c r="W53" s="735"/>
      <c r="X53" s="735"/>
      <c r="Y53" s="735"/>
      <c r="Z53" s="735"/>
      <c r="AA53" s="735"/>
      <c r="AB53" s="735"/>
      <c r="AC53" s="735"/>
      <c r="AD53" s="735"/>
      <c r="AE53" s="735"/>
      <c r="AF53" s="735"/>
      <c r="AG53" s="735"/>
      <c r="AH53" s="735"/>
      <c r="AI53" s="735"/>
      <c r="AJ53" s="735"/>
      <c r="AK53" s="735"/>
      <c r="AL53" s="735"/>
      <c r="AM53" s="735"/>
      <c r="AN53" s="735"/>
      <c r="AO53" s="735"/>
      <c r="AP53" s="735"/>
      <c r="AQ53" s="735"/>
      <c r="AR53" s="735"/>
      <c r="AS53" s="735"/>
      <c r="AT53" s="735"/>
      <c r="AU53" s="735"/>
    </row>
    <row r="54" spans="1:47" ht="14.5" customHeight="1" x14ac:dyDescent="0.35">
      <c r="A54" s="734"/>
      <c r="B54" s="752" t="s">
        <v>1023</v>
      </c>
      <c r="C54" s="750">
        <v>0.52272727272727271</v>
      </c>
      <c r="D54" s="753">
        <v>23</v>
      </c>
      <c r="E54" s="759">
        <v>44</v>
      </c>
      <c r="F54" s="750" t="s">
        <v>352</v>
      </c>
      <c r="G54" s="753">
        <v>0</v>
      </c>
      <c r="H54" s="753">
        <v>0</v>
      </c>
      <c r="I54" s="750" t="s">
        <v>352</v>
      </c>
      <c r="J54" s="753">
        <v>0</v>
      </c>
      <c r="K54" s="753">
        <v>0</v>
      </c>
      <c r="L54" s="750" t="s">
        <v>352</v>
      </c>
      <c r="M54" s="753">
        <v>0</v>
      </c>
      <c r="N54" s="753">
        <v>0</v>
      </c>
      <c r="O54" s="750">
        <v>0</v>
      </c>
      <c r="P54" s="753">
        <v>0</v>
      </c>
      <c r="Q54" s="753">
        <v>75</v>
      </c>
      <c r="R54" s="735"/>
      <c r="S54" s="735"/>
      <c r="T54" s="735"/>
      <c r="U54" s="735"/>
      <c r="V54" s="735"/>
      <c r="W54" s="735"/>
      <c r="X54" s="735"/>
      <c r="Y54" s="735"/>
      <c r="Z54" s="735"/>
      <c r="AA54" s="735"/>
      <c r="AB54" s="735"/>
      <c r="AC54" s="735"/>
      <c r="AD54" s="735"/>
      <c r="AE54" s="735"/>
      <c r="AF54" s="735"/>
      <c r="AG54" s="735"/>
      <c r="AH54" s="735"/>
      <c r="AI54" s="735"/>
      <c r="AJ54" s="735"/>
      <c r="AK54" s="735"/>
      <c r="AL54" s="735"/>
      <c r="AM54" s="735"/>
      <c r="AN54" s="735"/>
      <c r="AO54" s="735"/>
      <c r="AP54" s="735"/>
      <c r="AQ54" s="735"/>
      <c r="AR54" s="735"/>
      <c r="AS54" s="735"/>
      <c r="AT54" s="735"/>
      <c r="AU54" s="735"/>
    </row>
    <row r="55" spans="1:47" ht="14.5" customHeight="1" x14ac:dyDescent="0.35">
      <c r="A55" s="734"/>
      <c r="B55" s="752" t="s">
        <v>1024</v>
      </c>
      <c r="C55" s="750">
        <v>0</v>
      </c>
      <c r="D55" s="753">
        <v>0</v>
      </c>
      <c r="E55" s="759">
        <v>10</v>
      </c>
      <c r="F55" s="750">
        <v>0</v>
      </c>
      <c r="G55" s="753">
        <v>0</v>
      </c>
      <c r="H55" s="753">
        <v>14</v>
      </c>
      <c r="I55" s="750">
        <v>6.6666666666666666E-2</v>
      </c>
      <c r="J55" s="753">
        <v>1</v>
      </c>
      <c r="K55" s="753">
        <v>15</v>
      </c>
      <c r="L55" s="750">
        <v>0.18181818181818182</v>
      </c>
      <c r="M55" s="753">
        <v>2</v>
      </c>
      <c r="N55" s="753">
        <v>11</v>
      </c>
      <c r="O55" s="750">
        <v>0.25</v>
      </c>
      <c r="P55" s="753">
        <v>1</v>
      </c>
      <c r="Q55" s="753">
        <v>4</v>
      </c>
      <c r="R55" s="735"/>
      <c r="S55" s="735"/>
      <c r="T55" s="735"/>
      <c r="U55" s="735"/>
      <c r="V55" s="735"/>
      <c r="W55" s="735"/>
      <c r="X55" s="735"/>
      <c r="Y55" s="735"/>
      <c r="Z55" s="735"/>
      <c r="AA55" s="735"/>
      <c r="AB55" s="735"/>
      <c r="AC55" s="735"/>
      <c r="AD55" s="735"/>
      <c r="AE55" s="735"/>
      <c r="AF55" s="735"/>
      <c r="AG55" s="735"/>
      <c r="AH55" s="735"/>
      <c r="AI55" s="735"/>
      <c r="AJ55" s="735"/>
      <c r="AK55" s="735"/>
      <c r="AL55" s="735"/>
      <c r="AM55" s="735"/>
      <c r="AN55" s="735"/>
      <c r="AO55" s="735"/>
      <c r="AP55" s="735"/>
      <c r="AQ55" s="735"/>
      <c r="AR55" s="735"/>
      <c r="AS55" s="735"/>
      <c r="AT55" s="735"/>
      <c r="AU55" s="735"/>
    </row>
    <row r="56" spans="1:47" ht="14.5" customHeight="1" x14ac:dyDescent="0.35">
      <c r="A56" s="734"/>
      <c r="B56" s="752" t="s">
        <v>357</v>
      </c>
      <c r="C56" s="750">
        <v>0</v>
      </c>
      <c r="D56" s="753">
        <v>0</v>
      </c>
      <c r="E56" s="759">
        <v>57</v>
      </c>
      <c r="F56" s="750">
        <v>0</v>
      </c>
      <c r="G56" s="753">
        <v>0</v>
      </c>
      <c r="H56" s="753">
        <v>77</v>
      </c>
      <c r="I56" s="750">
        <v>9.8039215686274508E-3</v>
      </c>
      <c r="J56" s="753">
        <v>1</v>
      </c>
      <c r="K56" s="753">
        <v>102</v>
      </c>
      <c r="L56" s="750">
        <v>0</v>
      </c>
      <c r="M56" s="753">
        <v>0</v>
      </c>
      <c r="N56" s="753">
        <v>112</v>
      </c>
      <c r="O56" s="750">
        <v>0</v>
      </c>
      <c r="P56" s="753">
        <v>0</v>
      </c>
      <c r="Q56" s="753">
        <v>79</v>
      </c>
      <c r="R56" s="735"/>
      <c r="S56" s="735"/>
      <c r="T56" s="735"/>
      <c r="U56" s="735"/>
      <c r="V56" s="735"/>
      <c r="W56" s="735"/>
      <c r="X56" s="735"/>
      <c r="Y56" s="735"/>
      <c r="Z56" s="735"/>
      <c r="AA56" s="735"/>
      <c r="AB56" s="735"/>
      <c r="AC56" s="735"/>
      <c r="AD56" s="735"/>
      <c r="AE56" s="735"/>
      <c r="AF56" s="735"/>
      <c r="AG56" s="735"/>
      <c r="AH56" s="735"/>
      <c r="AI56" s="735"/>
      <c r="AJ56" s="735"/>
      <c r="AK56" s="735"/>
      <c r="AL56" s="735"/>
      <c r="AM56" s="735"/>
      <c r="AN56" s="735"/>
      <c r="AO56" s="735"/>
      <c r="AP56" s="735"/>
      <c r="AQ56" s="735"/>
      <c r="AR56" s="735"/>
      <c r="AS56" s="735"/>
      <c r="AT56" s="735"/>
      <c r="AU56" s="735"/>
    </row>
    <row r="57" spans="1:47" ht="14.5" customHeight="1" x14ac:dyDescent="0.35">
      <c r="A57" s="734"/>
      <c r="B57" s="752" t="s">
        <v>1025</v>
      </c>
      <c r="C57" s="750">
        <v>0.14035087719298245</v>
      </c>
      <c r="D57" s="753">
        <v>8</v>
      </c>
      <c r="E57" s="759">
        <v>57</v>
      </c>
      <c r="F57" s="750">
        <v>0.24675324675324675</v>
      </c>
      <c r="G57" s="753">
        <v>19</v>
      </c>
      <c r="H57" s="753">
        <v>77</v>
      </c>
      <c r="I57" s="750">
        <v>9.8039215686274508E-3</v>
      </c>
      <c r="J57" s="753">
        <v>18</v>
      </c>
      <c r="K57" s="753">
        <v>102</v>
      </c>
      <c r="L57" s="750">
        <v>0.24107142857142858</v>
      </c>
      <c r="M57" s="753">
        <v>27</v>
      </c>
      <c r="N57" s="753">
        <v>112</v>
      </c>
      <c r="O57" s="750">
        <v>0</v>
      </c>
      <c r="P57" s="753">
        <v>0</v>
      </c>
      <c r="Q57" s="753">
        <v>79</v>
      </c>
      <c r="R57" s="735"/>
      <c r="S57" s="735"/>
      <c r="T57" s="735"/>
      <c r="U57" s="735"/>
      <c r="V57" s="735"/>
      <c r="W57" s="735"/>
      <c r="X57" s="735"/>
      <c r="Y57" s="735"/>
      <c r="Z57" s="735"/>
      <c r="AA57" s="735"/>
      <c r="AB57" s="735"/>
      <c r="AC57" s="735"/>
      <c r="AD57" s="735"/>
      <c r="AE57" s="735"/>
      <c r="AF57" s="735"/>
      <c r="AG57" s="735"/>
      <c r="AH57" s="735"/>
      <c r="AI57" s="735"/>
      <c r="AJ57" s="735"/>
      <c r="AK57" s="735"/>
      <c r="AL57" s="735"/>
      <c r="AM57" s="735"/>
      <c r="AN57" s="735"/>
      <c r="AO57" s="735"/>
      <c r="AP57" s="735"/>
      <c r="AQ57" s="735"/>
      <c r="AR57" s="735"/>
      <c r="AS57" s="735"/>
      <c r="AT57" s="735"/>
      <c r="AU57" s="735"/>
    </row>
    <row r="58" spans="1:47" ht="14.5" customHeight="1" x14ac:dyDescent="0.35">
      <c r="A58" s="734"/>
      <c r="B58" s="752" t="s">
        <v>359</v>
      </c>
      <c r="C58" s="750">
        <v>0.15909090909090909</v>
      </c>
      <c r="D58" s="753">
        <v>7</v>
      </c>
      <c r="E58" s="759">
        <v>44</v>
      </c>
      <c r="F58" s="750" t="s">
        <v>352</v>
      </c>
      <c r="G58" s="753">
        <v>0</v>
      </c>
      <c r="H58" s="753">
        <v>0</v>
      </c>
      <c r="I58" s="750" t="s">
        <v>352</v>
      </c>
      <c r="J58" s="753">
        <v>0</v>
      </c>
      <c r="K58" s="753">
        <v>0</v>
      </c>
      <c r="L58" s="750">
        <v>0.33</v>
      </c>
      <c r="M58" s="753">
        <v>33</v>
      </c>
      <c r="N58" s="753">
        <v>100</v>
      </c>
      <c r="O58" s="750">
        <v>0.13333333333333333</v>
      </c>
      <c r="P58" s="753">
        <v>10</v>
      </c>
      <c r="Q58" s="753">
        <v>75</v>
      </c>
      <c r="R58" s="735"/>
      <c r="S58" s="735"/>
      <c r="T58" s="735"/>
      <c r="U58" s="735"/>
      <c r="V58" s="735"/>
      <c r="W58" s="735"/>
      <c r="X58" s="735"/>
      <c r="Y58" s="735"/>
      <c r="Z58" s="735"/>
      <c r="AA58" s="735"/>
      <c r="AB58" s="735"/>
      <c r="AC58" s="735"/>
      <c r="AD58" s="735"/>
      <c r="AE58" s="735"/>
      <c r="AF58" s="735"/>
      <c r="AG58" s="735"/>
      <c r="AH58" s="735"/>
      <c r="AI58" s="735"/>
      <c r="AJ58" s="735"/>
      <c r="AK58" s="735"/>
      <c r="AL58" s="735"/>
      <c r="AM58" s="735"/>
      <c r="AN58" s="735"/>
      <c r="AO58" s="735"/>
      <c r="AP58" s="735"/>
      <c r="AQ58" s="735"/>
      <c r="AR58" s="735"/>
      <c r="AS58" s="735"/>
      <c r="AT58" s="735"/>
      <c r="AU58" s="735"/>
    </row>
    <row r="59" spans="1:47" ht="14.5" customHeight="1" x14ac:dyDescent="0.35">
      <c r="A59" s="734"/>
      <c r="B59" s="752" t="s">
        <v>1026</v>
      </c>
      <c r="C59" s="750">
        <v>0.1</v>
      </c>
      <c r="D59" s="753">
        <v>1</v>
      </c>
      <c r="E59" s="759">
        <v>10</v>
      </c>
      <c r="F59" s="750">
        <v>7.1428571428571425E-2</v>
      </c>
      <c r="G59" s="753">
        <v>1</v>
      </c>
      <c r="H59" s="753">
        <v>14</v>
      </c>
      <c r="I59" s="750">
        <v>6.6666666666666666E-2</v>
      </c>
      <c r="J59" s="753">
        <v>1</v>
      </c>
      <c r="K59" s="753">
        <v>15</v>
      </c>
      <c r="L59" s="750">
        <v>9.0909090909090912E-2</v>
      </c>
      <c r="M59" s="753">
        <v>1</v>
      </c>
      <c r="N59" s="753">
        <v>11</v>
      </c>
      <c r="O59" s="750">
        <v>0</v>
      </c>
      <c r="P59" s="753">
        <v>0</v>
      </c>
      <c r="Q59" s="753">
        <v>4</v>
      </c>
      <c r="R59" s="735"/>
      <c r="S59" s="735"/>
      <c r="T59" s="735"/>
      <c r="U59" s="735"/>
      <c r="V59" s="735"/>
      <c r="W59" s="735"/>
      <c r="X59" s="735"/>
      <c r="Y59" s="735"/>
      <c r="Z59" s="735"/>
      <c r="AA59" s="735"/>
      <c r="AB59" s="735"/>
      <c r="AC59" s="735"/>
      <c r="AD59" s="735"/>
      <c r="AE59" s="735"/>
      <c r="AF59" s="735"/>
      <c r="AG59" s="735"/>
      <c r="AH59" s="735"/>
      <c r="AI59" s="735"/>
      <c r="AJ59" s="735"/>
      <c r="AK59" s="735"/>
      <c r="AL59" s="735"/>
      <c r="AM59" s="735"/>
      <c r="AN59" s="735"/>
      <c r="AO59" s="735"/>
      <c r="AP59" s="735"/>
      <c r="AQ59" s="735"/>
      <c r="AR59" s="735"/>
      <c r="AS59" s="735"/>
      <c r="AT59" s="735"/>
      <c r="AU59" s="735"/>
    </row>
    <row r="60" spans="1:47" ht="14.5" customHeight="1" x14ac:dyDescent="0.35">
      <c r="A60" s="734"/>
      <c r="B60" s="752" t="s">
        <v>1029</v>
      </c>
      <c r="C60" s="750">
        <v>0.40909090909090912</v>
      </c>
      <c r="D60" s="753">
        <v>18</v>
      </c>
      <c r="E60" s="759">
        <v>44</v>
      </c>
      <c r="F60" s="750">
        <v>0.59677419354838712</v>
      </c>
      <c r="G60" s="753">
        <v>37</v>
      </c>
      <c r="H60" s="753">
        <v>62</v>
      </c>
      <c r="I60" s="750">
        <v>0.36781609195402298</v>
      </c>
      <c r="J60" s="753">
        <v>32</v>
      </c>
      <c r="K60" s="753">
        <v>87</v>
      </c>
      <c r="L60" s="750">
        <v>0.64356435643564358</v>
      </c>
      <c r="M60" s="753">
        <v>65</v>
      </c>
      <c r="N60" s="753">
        <v>101</v>
      </c>
      <c r="O60" s="750">
        <v>0.28000000000000003</v>
      </c>
      <c r="P60" s="753">
        <v>21</v>
      </c>
      <c r="Q60" s="753">
        <v>75</v>
      </c>
      <c r="R60" s="735"/>
      <c r="S60" s="735"/>
      <c r="T60" s="735"/>
      <c r="U60" s="735"/>
      <c r="V60" s="735"/>
      <c r="W60" s="735"/>
      <c r="X60" s="735"/>
      <c r="Y60" s="735"/>
      <c r="Z60" s="735"/>
      <c r="AA60" s="735"/>
      <c r="AB60" s="735"/>
      <c r="AC60" s="735"/>
      <c r="AD60" s="735"/>
      <c r="AE60" s="735"/>
      <c r="AF60" s="735"/>
      <c r="AG60" s="735"/>
      <c r="AH60" s="735"/>
      <c r="AI60" s="735"/>
      <c r="AJ60" s="735"/>
      <c r="AK60" s="735"/>
      <c r="AL60" s="735"/>
      <c r="AM60" s="735"/>
      <c r="AN60" s="735"/>
      <c r="AO60" s="735"/>
      <c r="AP60" s="735"/>
      <c r="AQ60" s="735"/>
      <c r="AR60" s="735"/>
      <c r="AS60" s="735"/>
      <c r="AT60" s="735"/>
      <c r="AU60" s="735"/>
    </row>
    <row r="61" spans="1:47" ht="14.5" customHeight="1" x14ac:dyDescent="0.35">
      <c r="A61" s="734"/>
      <c r="B61" s="752" t="s">
        <v>880</v>
      </c>
      <c r="C61" s="750">
        <v>0</v>
      </c>
      <c r="D61" s="753">
        <v>0</v>
      </c>
      <c r="E61" s="759">
        <v>56</v>
      </c>
      <c r="F61" s="750">
        <v>0</v>
      </c>
      <c r="G61" s="753">
        <v>0</v>
      </c>
      <c r="H61" s="753">
        <v>76</v>
      </c>
      <c r="I61" s="750">
        <v>0.12745098039215685</v>
      </c>
      <c r="J61" s="753">
        <v>13</v>
      </c>
      <c r="K61" s="753">
        <v>102</v>
      </c>
      <c r="L61" s="750">
        <v>0</v>
      </c>
      <c r="M61" s="753">
        <v>0</v>
      </c>
      <c r="N61" s="753">
        <v>105</v>
      </c>
      <c r="O61" s="750">
        <v>0</v>
      </c>
      <c r="P61" s="753">
        <v>0</v>
      </c>
      <c r="Q61" s="753">
        <v>79</v>
      </c>
      <c r="R61" s="735"/>
      <c r="S61" s="735"/>
      <c r="T61" s="735"/>
      <c r="U61" s="735"/>
      <c r="V61" s="735"/>
      <c r="W61" s="735"/>
      <c r="X61" s="735"/>
      <c r="Y61" s="735"/>
      <c r="Z61" s="735"/>
      <c r="AA61" s="735"/>
      <c r="AB61" s="735"/>
      <c r="AC61" s="735"/>
      <c r="AD61" s="735"/>
      <c r="AE61" s="735"/>
      <c r="AF61" s="735"/>
      <c r="AG61" s="735"/>
      <c r="AH61" s="735"/>
      <c r="AI61" s="735"/>
      <c r="AJ61" s="735"/>
      <c r="AK61" s="735"/>
      <c r="AL61" s="735"/>
      <c r="AM61" s="735"/>
      <c r="AN61" s="735"/>
      <c r="AO61" s="735"/>
      <c r="AP61" s="735"/>
      <c r="AQ61" s="735"/>
      <c r="AR61" s="735"/>
      <c r="AS61" s="735"/>
      <c r="AT61" s="735"/>
      <c r="AU61" s="735"/>
    </row>
    <row r="62" spans="1:47" ht="14.5" customHeight="1" x14ac:dyDescent="0.35">
      <c r="A62" s="734"/>
      <c r="B62" s="752" t="s">
        <v>1030</v>
      </c>
      <c r="C62" s="750">
        <v>0.40909090909090912</v>
      </c>
      <c r="D62" s="753">
        <v>18</v>
      </c>
      <c r="E62" s="759">
        <v>44</v>
      </c>
      <c r="F62" s="750">
        <v>0.5161290322580645</v>
      </c>
      <c r="G62" s="753">
        <v>32</v>
      </c>
      <c r="H62" s="753">
        <v>62</v>
      </c>
      <c r="I62" s="750">
        <v>0.42528735632183906</v>
      </c>
      <c r="J62" s="753">
        <v>38</v>
      </c>
      <c r="K62" s="753">
        <v>87</v>
      </c>
      <c r="L62" s="750">
        <v>0.5</v>
      </c>
      <c r="M62" s="753">
        <v>50</v>
      </c>
      <c r="N62" s="753">
        <v>100</v>
      </c>
      <c r="O62" s="750">
        <v>0.48</v>
      </c>
      <c r="P62" s="753">
        <v>36</v>
      </c>
      <c r="Q62" s="753">
        <v>75</v>
      </c>
      <c r="R62" s="735"/>
      <c r="S62" s="735"/>
      <c r="T62" s="735"/>
      <c r="U62" s="735"/>
      <c r="V62" s="735"/>
      <c r="W62" s="735"/>
      <c r="X62" s="735"/>
      <c r="Y62" s="735"/>
      <c r="Z62" s="735"/>
      <c r="AA62" s="735"/>
      <c r="AB62" s="735"/>
      <c r="AC62" s="735"/>
      <c r="AD62" s="735"/>
      <c r="AE62" s="735"/>
      <c r="AF62" s="735"/>
      <c r="AG62" s="735"/>
      <c r="AH62" s="735"/>
      <c r="AI62" s="735"/>
      <c r="AJ62" s="735"/>
      <c r="AK62" s="735"/>
      <c r="AL62" s="735"/>
      <c r="AM62" s="735"/>
      <c r="AN62" s="735"/>
      <c r="AO62" s="735"/>
      <c r="AP62" s="735"/>
      <c r="AQ62" s="735"/>
      <c r="AR62" s="735"/>
      <c r="AS62" s="735"/>
      <c r="AT62" s="735"/>
      <c r="AU62" s="735"/>
    </row>
    <row r="63" spans="1:47" ht="15.5" x14ac:dyDescent="0.35">
      <c r="A63" s="734"/>
      <c r="B63" s="752" t="s">
        <v>902</v>
      </c>
      <c r="C63" s="750">
        <v>0.97727272727272729</v>
      </c>
      <c r="D63" s="753">
        <v>43</v>
      </c>
      <c r="E63" s="759">
        <v>44</v>
      </c>
      <c r="F63" s="750">
        <v>0.88709677419354838</v>
      </c>
      <c r="G63" s="753">
        <v>55</v>
      </c>
      <c r="H63" s="753">
        <v>62</v>
      </c>
      <c r="I63" s="750">
        <v>0.90804597701149425</v>
      </c>
      <c r="J63" s="753">
        <v>83</v>
      </c>
      <c r="K63" s="753">
        <v>87</v>
      </c>
      <c r="L63" s="750">
        <v>0.83168316831683164</v>
      </c>
      <c r="M63" s="753">
        <v>87</v>
      </c>
      <c r="N63" s="753">
        <v>101</v>
      </c>
      <c r="O63" s="750">
        <v>0.98666666666666669</v>
      </c>
      <c r="P63" s="754">
        <v>74</v>
      </c>
      <c r="Q63" s="754">
        <v>75</v>
      </c>
      <c r="R63" s="735"/>
      <c r="S63" s="735"/>
      <c r="T63" s="735"/>
      <c r="U63" s="735"/>
      <c r="V63" s="735"/>
      <c r="W63" s="735"/>
      <c r="X63" s="735"/>
      <c r="Y63" s="735"/>
      <c r="Z63" s="735"/>
      <c r="AA63" s="735"/>
      <c r="AB63" s="735"/>
      <c r="AC63" s="735"/>
      <c r="AD63" s="735"/>
      <c r="AE63" s="735"/>
      <c r="AF63" s="735"/>
      <c r="AG63" s="735"/>
      <c r="AH63" s="735"/>
      <c r="AI63" s="735"/>
      <c r="AJ63" s="735"/>
      <c r="AK63" s="735"/>
      <c r="AL63" s="735"/>
      <c r="AM63" s="735"/>
      <c r="AN63" s="735"/>
      <c r="AO63" s="735"/>
      <c r="AP63" s="735"/>
      <c r="AQ63" s="735"/>
      <c r="AR63" s="735"/>
      <c r="AS63" s="735"/>
      <c r="AT63" s="735"/>
      <c r="AU63" s="735"/>
    </row>
    <row r="64" spans="1:47" ht="15.5" x14ac:dyDescent="0.35">
      <c r="A64" s="734"/>
      <c r="B64" s="752" t="s">
        <v>363</v>
      </c>
      <c r="C64" s="750">
        <v>0.36842105263157893</v>
      </c>
      <c r="D64" s="753">
        <v>21</v>
      </c>
      <c r="E64" s="759">
        <v>57</v>
      </c>
      <c r="F64" s="750">
        <v>0.42105263157894735</v>
      </c>
      <c r="G64" s="753">
        <v>32</v>
      </c>
      <c r="H64" s="753">
        <v>76</v>
      </c>
      <c r="I64" s="750">
        <v>0.40196078431372551</v>
      </c>
      <c r="J64" s="753">
        <v>41</v>
      </c>
      <c r="K64" s="753">
        <v>102</v>
      </c>
      <c r="L64" s="750">
        <v>0.36607142857142855</v>
      </c>
      <c r="M64" s="753">
        <v>41</v>
      </c>
      <c r="N64" s="753">
        <v>112</v>
      </c>
      <c r="O64" s="750">
        <v>0.27848101265822783</v>
      </c>
      <c r="P64" s="754">
        <v>22</v>
      </c>
      <c r="Q64" s="754">
        <v>79</v>
      </c>
      <c r="R64" s="735"/>
      <c r="S64" s="735"/>
      <c r="T64" s="735"/>
      <c r="U64" s="735"/>
      <c r="V64" s="735"/>
      <c r="W64" s="735"/>
      <c r="X64" s="735"/>
      <c r="Y64" s="735"/>
      <c r="Z64" s="735"/>
      <c r="AA64" s="735"/>
      <c r="AB64" s="735"/>
      <c r="AC64" s="735"/>
      <c r="AD64" s="735"/>
      <c r="AE64" s="735"/>
      <c r="AF64" s="735"/>
      <c r="AG64" s="735"/>
      <c r="AH64" s="735"/>
      <c r="AI64" s="735"/>
      <c r="AJ64" s="735"/>
      <c r="AK64" s="735"/>
      <c r="AL64" s="735"/>
      <c r="AM64" s="735"/>
      <c r="AN64" s="735"/>
      <c r="AO64" s="735"/>
      <c r="AP64" s="735"/>
      <c r="AQ64" s="735"/>
      <c r="AR64" s="735"/>
      <c r="AS64" s="735"/>
      <c r="AT64" s="735"/>
      <c r="AU64" s="735"/>
    </row>
    <row r="65" spans="1:47" ht="15.5" x14ac:dyDescent="0.35">
      <c r="A65" s="734"/>
      <c r="B65" s="752" t="s">
        <v>1047</v>
      </c>
      <c r="C65" s="750">
        <v>1.7543859649122806E-2</v>
      </c>
      <c r="D65" s="753">
        <v>1</v>
      </c>
      <c r="E65" s="759">
        <v>57</v>
      </c>
      <c r="F65" s="750">
        <v>9.0909090909090912E-2</v>
      </c>
      <c r="G65" s="753">
        <v>7</v>
      </c>
      <c r="H65" s="753">
        <v>77</v>
      </c>
      <c r="I65" s="750">
        <v>1.9607843137254902E-2</v>
      </c>
      <c r="J65" s="753">
        <v>2</v>
      </c>
      <c r="K65" s="753">
        <v>102</v>
      </c>
      <c r="L65" s="750">
        <v>9.8214285714285712E-2</v>
      </c>
      <c r="M65" s="753">
        <v>11</v>
      </c>
      <c r="N65" s="753">
        <v>112</v>
      </c>
      <c r="O65" s="750">
        <v>0</v>
      </c>
      <c r="P65" s="754">
        <v>0</v>
      </c>
      <c r="Q65" s="754">
        <v>79</v>
      </c>
      <c r="R65" s="735"/>
      <c r="S65" s="735"/>
      <c r="T65" s="735"/>
      <c r="U65" s="735"/>
      <c r="V65" s="735"/>
      <c r="W65" s="735"/>
      <c r="X65" s="735"/>
      <c r="Y65" s="735"/>
      <c r="Z65" s="735"/>
      <c r="AA65" s="735"/>
      <c r="AB65" s="735"/>
      <c r="AC65" s="735"/>
      <c r="AD65" s="735"/>
      <c r="AE65" s="735"/>
      <c r="AF65" s="735"/>
      <c r="AG65" s="735"/>
      <c r="AH65" s="735"/>
      <c r="AI65" s="735"/>
      <c r="AJ65" s="735"/>
      <c r="AK65" s="735"/>
      <c r="AL65" s="735"/>
      <c r="AM65" s="735"/>
      <c r="AN65" s="735"/>
      <c r="AO65" s="735"/>
      <c r="AP65" s="735"/>
      <c r="AQ65" s="735"/>
      <c r="AR65" s="735"/>
      <c r="AS65" s="735"/>
      <c r="AT65" s="735"/>
      <c r="AU65" s="735"/>
    </row>
    <row r="66" spans="1:47" ht="15.5" x14ac:dyDescent="0.35">
      <c r="A66" s="734"/>
      <c r="B66" s="752" t="s">
        <v>1033</v>
      </c>
      <c r="C66" s="750">
        <v>0.5</v>
      </c>
      <c r="D66" s="753">
        <v>5</v>
      </c>
      <c r="E66" s="759">
        <v>10</v>
      </c>
      <c r="F66" s="750">
        <v>0.6428571428571429</v>
      </c>
      <c r="G66" s="753">
        <v>9</v>
      </c>
      <c r="H66" s="753">
        <v>14</v>
      </c>
      <c r="I66" s="750">
        <v>0.73333333333333328</v>
      </c>
      <c r="J66" s="753">
        <v>11</v>
      </c>
      <c r="K66" s="753">
        <v>15</v>
      </c>
      <c r="L66" s="750">
        <v>0.36363636363636365</v>
      </c>
      <c r="M66" s="753">
        <v>4</v>
      </c>
      <c r="N66" s="753">
        <v>11</v>
      </c>
      <c r="O66" s="750">
        <v>0.5</v>
      </c>
      <c r="P66" s="754">
        <v>2</v>
      </c>
      <c r="Q66" s="754">
        <v>4</v>
      </c>
      <c r="R66" s="735"/>
      <c r="S66" s="735"/>
      <c r="T66" s="735"/>
      <c r="U66" s="735"/>
      <c r="V66" s="735"/>
      <c r="W66" s="735"/>
      <c r="X66" s="735"/>
      <c r="Y66" s="735"/>
      <c r="Z66" s="735"/>
      <c r="AA66" s="735"/>
      <c r="AB66" s="735"/>
      <c r="AC66" s="735"/>
      <c r="AD66" s="735"/>
      <c r="AE66" s="735"/>
      <c r="AF66" s="735"/>
      <c r="AG66" s="735"/>
      <c r="AH66" s="735"/>
      <c r="AI66" s="735"/>
      <c r="AJ66" s="735"/>
      <c r="AK66" s="735"/>
      <c r="AL66" s="735"/>
      <c r="AM66" s="735"/>
      <c r="AN66" s="735"/>
      <c r="AO66" s="735"/>
      <c r="AP66" s="735"/>
      <c r="AQ66" s="735"/>
      <c r="AR66" s="735"/>
      <c r="AS66" s="735"/>
      <c r="AT66" s="735"/>
      <c r="AU66" s="735"/>
    </row>
    <row r="67" spans="1:47" ht="15.5" x14ac:dyDescent="0.35">
      <c r="A67" s="734"/>
      <c r="B67" s="734"/>
      <c r="C67" s="736"/>
      <c r="D67" s="734"/>
      <c r="E67" s="734"/>
      <c r="F67" s="734"/>
      <c r="G67" s="734"/>
      <c r="H67" s="734"/>
      <c r="I67" s="734"/>
      <c r="J67" s="734"/>
      <c r="K67" s="734"/>
      <c r="L67" s="734"/>
      <c r="M67" s="734"/>
      <c r="N67" s="734"/>
      <c r="O67" s="734"/>
      <c r="P67" s="734"/>
      <c r="Q67" s="734"/>
      <c r="R67" s="734"/>
      <c r="S67" s="735"/>
      <c r="T67" s="735"/>
      <c r="U67" s="735"/>
      <c r="V67" s="735"/>
      <c r="W67" s="735"/>
      <c r="X67" s="735"/>
      <c r="Y67" s="735"/>
      <c r="Z67" s="735"/>
      <c r="AA67" s="735"/>
      <c r="AB67" s="735"/>
      <c r="AC67" s="735"/>
      <c r="AD67" s="735"/>
      <c r="AE67" s="735"/>
      <c r="AF67" s="735"/>
      <c r="AG67" s="735"/>
      <c r="AH67" s="735"/>
      <c r="AI67" s="735"/>
      <c r="AJ67" s="735"/>
      <c r="AK67" s="735"/>
      <c r="AL67" s="735"/>
      <c r="AM67" s="735"/>
      <c r="AN67" s="735"/>
      <c r="AO67" s="735"/>
      <c r="AP67" s="735"/>
      <c r="AQ67" s="735"/>
      <c r="AR67" s="735"/>
      <c r="AS67" s="735"/>
      <c r="AT67" s="735"/>
      <c r="AU67" s="735"/>
    </row>
    <row r="68" spans="1:47" ht="16.399999999999999" customHeight="1" x14ac:dyDescent="0.35">
      <c r="A68" s="734"/>
      <c r="B68" s="77" t="s">
        <v>1050</v>
      </c>
      <c r="C68" s="736"/>
      <c r="D68" s="734"/>
      <c r="E68" s="734"/>
      <c r="F68" s="734"/>
      <c r="G68" s="734"/>
      <c r="H68" s="734"/>
      <c r="I68" s="734"/>
      <c r="J68" s="734"/>
      <c r="K68" s="734"/>
      <c r="L68" s="734"/>
      <c r="M68" s="734"/>
      <c r="N68" s="734"/>
      <c r="O68" s="734"/>
      <c r="P68" s="734"/>
      <c r="Q68" s="734"/>
      <c r="R68" s="734"/>
      <c r="S68" s="735"/>
      <c r="T68" s="735"/>
      <c r="U68" s="735"/>
      <c r="V68" s="735"/>
      <c r="W68" s="735"/>
      <c r="X68" s="735"/>
      <c r="Y68" s="735"/>
      <c r="Z68" s="735"/>
      <c r="AA68" s="735"/>
      <c r="AB68" s="735"/>
      <c r="AC68" s="735"/>
      <c r="AD68" s="735"/>
      <c r="AE68" s="735"/>
      <c r="AF68" s="735"/>
      <c r="AG68" s="735"/>
      <c r="AH68" s="735"/>
      <c r="AI68" s="735"/>
      <c r="AJ68" s="735"/>
      <c r="AK68" s="735"/>
      <c r="AL68" s="735"/>
      <c r="AM68" s="735"/>
      <c r="AN68" s="735"/>
      <c r="AO68" s="735"/>
      <c r="AP68" s="735"/>
      <c r="AQ68" s="735"/>
      <c r="AR68" s="735"/>
      <c r="AS68" s="735"/>
      <c r="AT68" s="735"/>
      <c r="AU68" s="735"/>
    </row>
    <row r="69" spans="1:47" ht="16.399999999999999" customHeight="1" x14ac:dyDescent="0.35">
      <c r="A69" s="734"/>
      <c r="B69" s="114" t="s">
        <v>1051</v>
      </c>
      <c r="C69" s="736"/>
      <c r="D69" s="734"/>
      <c r="E69" s="734"/>
      <c r="F69" s="734"/>
      <c r="G69" s="734"/>
      <c r="H69" s="734"/>
      <c r="I69" s="734"/>
      <c r="J69" s="734"/>
      <c r="K69" s="734"/>
      <c r="L69" s="734"/>
      <c r="M69" s="734"/>
      <c r="N69" s="734"/>
      <c r="O69" s="734"/>
      <c r="P69" s="734"/>
      <c r="Q69" s="734"/>
      <c r="R69" s="734"/>
      <c r="S69" s="735"/>
      <c r="T69" s="735"/>
      <c r="U69" s="735"/>
      <c r="V69" s="735"/>
      <c r="W69" s="735"/>
      <c r="X69" s="735"/>
      <c r="Y69" s="735"/>
      <c r="Z69" s="735"/>
      <c r="AA69" s="735"/>
      <c r="AB69" s="735"/>
      <c r="AC69" s="735"/>
      <c r="AD69" s="735"/>
      <c r="AE69" s="735"/>
      <c r="AF69" s="735"/>
      <c r="AG69" s="735"/>
      <c r="AH69" s="735"/>
      <c r="AI69" s="735"/>
      <c r="AJ69" s="735"/>
      <c r="AK69" s="735"/>
      <c r="AL69" s="735"/>
      <c r="AM69" s="735"/>
      <c r="AN69" s="735"/>
      <c r="AO69" s="735"/>
      <c r="AP69" s="735"/>
      <c r="AQ69" s="735"/>
      <c r="AR69" s="735"/>
      <c r="AS69" s="735"/>
      <c r="AT69" s="735"/>
      <c r="AU69" s="735"/>
    </row>
    <row r="70" spans="1:47" ht="16.399999999999999" customHeight="1" x14ac:dyDescent="0.35">
      <c r="A70" s="734"/>
      <c r="B70" s="734"/>
      <c r="C70" s="736"/>
      <c r="D70" s="734"/>
      <c r="E70" s="734"/>
      <c r="F70" s="734"/>
      <c r="G70" s="734"/>
      <c r="H70" s="734"/>
      <c r="I70" s="734"/>
      <c r="J70" s="734"/>
      <c r="K70" s="734"/>
      <c r="L70" s="734"/>
      <c r="M70" s="734"/>
      <c r="N70" s="734"/>
      <c r="O70" s="735"/>
      <c r="P70" s="735"/>
      <c r="Q70" s="735"/>
      <c r="R70" s="735"/>
      <c r="S70" s="735"/>
      <c r="T70" s="735"/>
      <c r="U70" s="735"/>
      <c r="V70" s="735"/>
      <c r="W70" s="735"/>
      <c r="X70" s="735"/>
      <c r="Y70" s="735"/>
      <c r="Z70" s="735"/>
      <c r="AA70" s="735"/>
      <c r="AB70" s="735"/>
      <c r="AC70" s="735"/>
      <c r="AD70" s="735"/>
      <c r="AE70" s="735"/>
      <c r="AF70" s="735"/>
      <c r="AG70" s="735"/>
      <c r="AH70" s="735"/>
      <c r="AI70" s="735"/>
      <c r="AJ70" s="735"/>
      <c r="AK70" s="735"/>
      <c r="AL70" s="735"/>
      <c r="AM70" s="735"/>
      <c r="AN70" s="735"/>
      <c r="AO70" s="735"/>
      <c r="AP70" s="735"/>
      <c r="AQ70" s="735"/>
      <c r="AR70" s="735"/>
      <c r="AS70" s="735"/>
      <c r="AT70" s="735"/>
      <c r="AU70" s="735"/>
    </row>
    <row r="71" spans="1:47" s="62" customFormat="1" ht="15.5" x14ac:dyDescent="0.35">
      <c r="A71" s="712"/>
      <c r="B71" s="722"/>
      <c r="C71" s="726"/>
      <c r="D71" s="692"/>
      <c r="E71" s="755">
        <v>2016</v>
      </c>
      <c r="F71" s="726"/>
      <c r="G71" s="692"/>
      <c r="H71" s="755">
        <v>2017</v>
      </c>
      <c r="I71" s="726"/>
      <c r="J71" s="727">
        <v>2018</v>
      </c>
      <c r="K71" s="728"/>
      <c r="L71" s="726"/>
      <c r="M71" s="727">
        <v>2019</v>
      </c>
      <c r="N71" s="728"/>
      <c r="O71" s="726"/>
      <c r="P71" s="727">
        <v>2020</v>
      </c>
      <c r="Q71" s="692"/>
      <c r="R71" s="692"/>
      <c r="S71" s="692"/>
      <c r="T71" s="692"/>
      <c r="U71" s="692"/>
      <c r="V71" s="692"/>
      <c r="W71" s="692"/>
      <c r="X71" s="692"/>
      <c r="Y71" s="692"/>
      <c r="Z71" s="692"/>
      <c r="AA71" s="692"/>
      <c r="AB71" s="692"/>
      <c r="AC71" s="692"/>
      <c r="AD71" s="692"/>
      <c r="AE71" s="692"/>
      <c r="AF71" s="692"/>
      <c r="AG71" s="692"/>
      <c r="AH71" s="692"/>
      <c r="AI71" s="692"/>
      <c r="AJ71" s="692"/>
      <c r="AK71" s="692"/>
      <c r="AL71" s="692"/>
      <c r="AM71" s="692"/>
      <c r="AN71" s="692"/>
      <c r="AO71" s="692"/>
      <c r="AP71" s="692"/>
      <c r="AQ71" s="692"/>
      <c r="AR71" s="692"/>
      <c r="AS71" s="692"/>
      <c r="AT71" s="692"/>
      <c r="AU71" s="692"/>
    </row>
    <row r="72" spans="1:47" ht="16.399999999999999" customHeight="1" thickBot="1" x14ac:dyDescent="0.4">
      <c r="A72" s="734"/>
      <c r="B72" s="536" t="s">
        <v>384</v>
      </c>
      <c r="C72" s="747" t="s">
        <v>899</v>
      </c>
      <c r="D72" s="748" t="s">
        <v>1021</v>
      </c>
      <c r="E72" s="756" t="s">
        <v>1022</v>
      </c>
      <c r="F72" s="747" t="s">
        <v>899</v>
      </c>
      <c r="G72" s="748" t="s">
        <v>1021</v>
      </c>
      <c r="H72" s="748" t="s">
        <v>1022</v>
      </c>
      <c r="I72" s="747" t="s">
        <v>899</v>
      </c>
      <c r="J72" s="748" t="s">
        <v>1021</v>
      </c>
      <c r="K72" s="748" t="s">
        <v>1022</v>
      </c>
      <c r="L72" s="747" t="s">
        <v>899</v>
      </c>
      <c r="M72" s="748" t="s">
        <v>1021</v>
      </c>
      <c r="N72" s="748" t="s">
        <v>1022</v>
      </c>
      <c r="O72" s="747" t="s">
        <v>899</v>
      </c>
      <c r="P72" s="748" t="s">
        <v>1021</v>
      </c>
      <c r="Q72" s="748" t="s">
        <v>1022</v>
      </c>
      <c r="R72" s="735"/>
      <c r="S72" s="735"/>
      <c r="T72" s="735"/>
      <c r="U72" s="735"/>
      <c r="V72" s="735"/>
      <c r="W72" s="735"/>
      <c r="X72" s="735"/>
      <c r="Y72" s="735"/>
      <c r="Z72" s="735"/>
      <c r="AA72" s="735"/>
      <c r="AB72" s="735"/>
      <c r="AC72" s="735"/>
      <c r="AD72" s="735"/>
      <c r="AE72" s="735"/>
      <c r="AF72" s="735"/>
      <c r="AG72" s="735"/>
      <c r="AH72" s="735"/>
      <c r="AI72" s="735"/>
      <c r="AJ72" s="735"/>
      <c r="AK72" s="735"/>
      <c r="AL72" s="735"/>
      <c r="AM72" s="735"/>
      <c r="AN72" s="735"/>
      <c r="AO72" s="735"/>
      <c r="AP72" s="735"/>
      <c r="AQ72" s="735"/>
      <c r="AR72" s="735"/>
      <c r="AS72" s="735"/>
      <c r="AT72" s="735"/>
      <c r="AU72" s="735"/>
    </row>
    <row r="73" spans="1:47" ht="15.5" x14ac:dyDescent="0.35">
      <c r="A73" s="734"/>
      <c r="B73" s="749" t="s">
        <v>351</v>
      </c>
      <c r="C73" s="757">
        <v>0</v>
      </c>
      <c r="D73" s="751">
        <v>0</v>
      </c>
      <c r="E73" s="758">
        <v>14</v>
      </c>
      <c r="F73" s="757">
        <v>0</v>
      </c>
      <c r="G73" s="751">
        <v>0</v>
      </c>
      <c r="H73" s="751">
        <v>22</v>
      </c>
      <c r="I73" s="757">
        <v>0</v>
      </c>
      <c r="J73" s="751">
        <v>0</v>
      </c>
      <c r="K73" s="751">
        <v>24</v>
      </c>
      <c r="L73" s="750">
        <v>0</v>
      </c>
      <c r="M73" s="753">
        <v>0</v>
      </c>
      <c r="N73" s="753">
        <v>17</v>
      </c>
      <c r="O73" s="750">
        <v>0</v>
      </c>
      <c r="P73" s="751">
        <v>0</v>
      </c>
      <c r="Q73" s="751">
        <v>18</v>
      </c>
      <c r="R73" s="735"/>
      <c r="S73" s="735"/>
      <c r="T73" s="735"/>
      <c r="U73" s="735"/>
      <c r="V73" s="735"/>
      <c r="W73" s="735"/>
      <c r="X73" s="735"/>
      <c r="Y73" s="735"/>
      <c r="Z73" s="735"/>
      <c r="AA73" s="735"/>
      <c r="AB73" s="735"/>
      <c r="AC73" s="735"/>
      <c r="AD73" s="735"/>
      <c r="AE73" s="735"/>
      <c r="AF73" s="735"/>
      <c r="AG73" s="735"/>
      <c r="AH73" s="735"/>
      <c r="AI73" s="735"/>
      <c r="AJ73" s="735"/>
      <c r="AK73" s="735"/>
      <c r="AL73" s="735"/>
      <c r="AM73" s="735"/>
      <c r="AN73" s="735"/>
      <c r="AO73" s="735"/>
      <c r="AP73" s="735"/>
      <c r="AQ73" s="735"/>
      <c r="AR73" s="735"/>
      <c r="AS73" s="735"/>
      <c r="AT73" s="735"/>
      <c r="AU73" s="735"/>
    </row>
    <row r="74" spans="1:47" ht="15.5" x14ac:dyDescent="0.35">
      <c r="A74" s="734"/>
      <c r="B74" s="752" t="s">
        <v>1024</v>
      </c>
      <c r="C74" s="750">
        <v>0</v>
      </c>
      <c r="D74" s="753">
        <v>0</v>
      </c>
      <c r="E74" s="759">
        <v>14</v>
      </c>
      <c r="F74" s="750">
        <v>0</v>
      </c>
      <c r="G74" s="753">
        <v>0</v>
      </c>
      <c r="H74" s="753">
        <v>21</v>
      </c>
      <c r="I74" s="750">
        <v>4.1666666666666664E-2</v>
      </c>
      <c r="J74" s="753">
        <v>1</v>
      </c>
      <c r="K74" s="753">
        <v>24</v>
      </c>
      <c r="L74" s="750">
        <v>0</v>
      </c>
      <c r="M74" s="753">
        <v>0</v>
      </c>
      <c r="N74" s="753">
        <v>17</v>
      </c>
      <c r="O74" s="750">
        <v>0</v>
      </c>
      <c r="P74" s="753">
        <v>0</v>
      </c>
      <c r="Q74" s="753">
        <v>18</v>
      </c>
      <c r="R74" s="735"/>
      <c r="S74" s="735"/>
      <c r="T74" s="735"/>
      <c r="U74" s="735"/>
      <c r="V74" s="735"/>
      <c r="W74" s="735"/>
      <c r="X74" s="735"/>
      <c r="Y74" s="735"/>
      <c r="Z74" s="735"/>
      <c r="AA74" s="735"/>
      <c r="AB74" s="735"/>
      <c r="AC74" s="735"/>
      <c r="AD74" s="735"/>
      <c r="AE74" s="735"/>
      <c r="AF74" s="735"/>
      <c r="AG74" s="735"/>
      <c r="AH74" s="735"/>
      <c r="AI74" s="735"/>
      <c r="AJ74" s="735"/>
      <c r="AK74" s="735"/>
      <c r="AL74" s="735"/>
      <c r="AM74" s="735"/>
      <c r="AN74" s="735"/>
      <c r="AO74" s="735"/>
      <c r="AP74" s="735"/>
      <c r="AQ74" s="735"/>
      <c r="AR74" s="735"/>
      <c r="AS74" s="735"/>
      <c r="AT74" s="735"/>
      <c r="AU74" s="735"/>
    </row>
    <row r="75" spans="1:47" ht="15.5" x14ac:dyDescent="0.35">
      <c r="A75" s="734"/>
      <c r="B75" s="752" t="s">
        <v>357</v>
      </c>
      <c r="C75" s="750">
        <v>0</v>
      </c>
      <c r="D75" s="753">
        <v>0</v>
      </c>
      <c r="E75" s="759">
        <v>14</v>
      </c>
      <c r="F75" s="750">
        <v>0</v>
      </c>
      <c r="G75" s="753">
        <v>0</v>
      </c>
      <c r="H75" s="753">
        <v>22</v>
      </c>
      <c r="I75" s="750">
        <v>0</v>
      </c>
      <c r="J75" s="753">
        <v>0</v>
      </c>
      <c r="K75" s="753">
        <v>25</v>
      </c>
      <c r="L75" s="750">
        <v>0</v>
      </c>
      <c r="M75" s="753">
        <v>0</v>
      </c>
      <c r="N75" s="753">
        <v>17</v>
      </c>
      <c r="O75" s="750">
        <v>0</v>
      </c>
      <c r="P75" s="753">
        <v>0</v>
      </c>
      <c r="Q75" s="753">
        <v>18</v>
      </c>
      <c r="R75" s="735"/>
      <c r="S75" s="735"/>
      <c r="T75" s="735"/>
      <c r="U75" s="735"/>
      <c r="V75" s="735"/>
      <c r="W75" s="735"/>
      <c r="X75" s="735"/>
      <c r="Y75" s="735"/>
      <c r="Z75" s="735"/>
      <c r="AA75" s="735"/>
      <c r="AB75" s="735"/>
      <c r="AC75" s="735"/>
      <c r="AD75" s="735"/>
      <c r="AE75" s="735"/>
      <c r="AF75" s="735"/>
      <c r="AG75" s="735"/>
      <c r="AH75" s="735"/>
      <c r="AI75" s="735"/>
      <c r="AJ75" s="735"/>
      <c r="AK75" s="735"/>
      <c r="AL75" s="735"/>
      <c r="AM75" s="735"/>
      <c r="AN75" s="735"/>
      <c r="AO75" s="735"/>
      <c r="AP75" s="735"/>
      <c r="AQ75" s="735"/>
      <c r="AR75" s="735"/>
      <c r="AS75" s="735"/>
      <c r="AT75" s="735"/>
      <c r="AU75" s="735"/>
    </row>
    <row r="76" spans="1:47" ht="15.5" x14ac:dyDescent="0.35">
      <c r="A76" s="734"/>
      <c r="B76" s="752" t="s">
        <v>1025</v>
      </c>
      <c r="C76" s="750">
        <v>7.1428571428571425E-2</v>
      </c>
      <c r="D76" s="753">
        <v>1</v>
      </c>
      <c r="E76" s="759">
        <v>14</v>
      </c>
      <c r="F76" s="750">
        <v>4.5454545454545456E-2</v>
      </c>
      <c r="G76" s="753">
        <v>1</v>
      </c>
      <c r="H76" s="753">
        <v>22</v>
      </c>
      <c r="I76" s="750">
        <v>0.04</v>
      </c>
      <c r="J76" s="753">
        <v>1</v>
      </c>
      <c r="K76" s="753">
        <v>25</v>
      </c>
      <c r="L76" s="750">
        <v>0</v>
      </c>
      <c r="M76" s="753">
        <v>0</v>
      </c>
      <c r="N76" s="753">
        <v>17</v>
      </c>
      <c r="O76" s="750">
        <v>0</v>
      </c>
      <c r="P76" s="753">
        <v>0</v>
      </c>
      <c r="Q76" s="753">
        <v>18</v>
      </c>
      <c r="R76" s="735"/>
      <c r="S76" s="735"/>
      <c r="T76" s="735"/>
      <c r="U76" s="735"/>
      <c r="V76" s="735"/>
      <c r="W76" s="735"/>
      <c r="X76" s="735"/>
      <c r="Y76" s="735"/>
      <c r="Z76" s="735"/>
      <c r="AA76" s="735"/>
      <c r="AB76" s="735"/>
      <c r="AC76" s="735"/>
      <c r="AD76" s="735"/>
      <c r="AE76" s="735"/>
      <c r="AF76" s="735"/>
      <c r="AG76" s="735"/>
      <c r="AH76" s="735"/>
      <c r="AI76" s="735"/>
      <c r="AJ76" s="735"/>
      <c r="AK76" s="735"/>
      <c r="AL76" s="735"/>
      <c r="AM76" s="735"/>
      <c r="AN76" s="735"/>
      <c r="AO76" s="735"/>
      <c r="AP76" s="735"/>
      <c r="AQ76" s="735"/>
      <c r="AR76" s="735"/>
      <c r="AS76" s="735"/>
      <c r="AT76" s="735"/>
      <c r="AU76" s="735"/>
    </row>
    <row r="77" spans="1:47" ht="15.5" x14ac:dyDescent="0.35">
      <c r="A77" s="734"/>
      <c r="B77" s="752" t="s">
        <v>359</v>
      </c>
      <c r="C77" s="750" t="s">
        <v>352</v>
      </c>
      <c r="D77" s="753">
        <v>0</v>
      </c>
      <c r="E77" s="753">
        <v>0</v>
      </c>
      <c r="F77" s="750" t="s">
        <v>352</v>
      </c>
      <c r="G77" s="753">
        <v>0</v>
      </c>
      <c r="H77" s="753">
        <v>0</v>
      </c>
      <c r="I77" s="750" t="s">
        <v>352</v>
      </c>
      <c r="J77" s="753">
        <v>0</v>
      </c>
      <c r="K77" s="753">
        <v>0</v>
      </c>
      <c r="L77" s="750" t="s">
        <v>352</v>
      </c>
      <c r="M77" s="753">
        <v>0</v>
      </c>
      <c r="N77" s="753">
        <v>0</v>
      </c>
      <c r="O77" s="750">
        <v>0</v>
      </c>
      <c r="P77" s="753">
        <v>0</v>
      </c>
      <c r="Q77" s="753">
        <v>18</v>
      </c>
      <c r="R77" s="735"/>
      <c r="S77" s="735"/>
      <c r="T77" s="735"/>
      <c r="U77" s="735"/>
      <c r="V77" s="735"/>
      <c r="W77" s="735"/>
      <c r="X77" s="735"/>
      <c r="Y77" s="735"/>
      <c r="Z77" s="735"/>
      <c r="AA77" s="735"/>
      <c r="AB77" s="735"/>
      <c r="AC77" s="735"/>
      <c r="AD77" s="735"/>
      <c r="AE77" s="735"/>
      <c r="AF77" s="735"/>
      <c r="AG77" s="735"/>
      <c r="AH77" s="735"/>
      <c r="AI77" s="735"/>
      <c r="AJ77" s="735"/>
      <c r="AK77" s="735"/>
      <c r="AL77" s="735"/>
      <c r="AM77" s="735"/>
      <c r="AN77" s="735"/>
      <c r="AO77" s="735"/>
      <c r="AP77" s="735"/>
      <c r="AQ77" s="735"/>
      <c r="AR77" s="735"/>
      <c r="AS77" s="735"/>
      <c r="AT77" s="735"/>
      <c r="AU77" s="735"/>
    </row>
    <row r="78" spans="1:47" ht="15.5" x14ac:dyDescent="0.35">
      <c r="A78" s="734"/>
      <c r="B78" s="752" t="s">
        <v>1026</v>
      </c>
      <c r="C78" s="750">
        <v>0</v>
      </c>
      <c r="D78" s="753">
        <v>0</v>
      </c>
      <c r="E78" s="759">
        <v>14</v>
      </c>
      <c r="F78" s="750">
        <v>0</v>
      </c>
      <c r="G78" s="753">
        <v>0</v>
      </c>
      <c r="H78" s="753">
        <v>22</v>
      </c>
      <c r="I78" s="750">
        <v>0</v>
      </c>
      <c r="J78" s="753">
        <v>0</v>
      </c>
      <c r="K78" s="753">
        <v>24</v>
      </c>
      <c r="L78" s="750">
        <v>0</v>
      </c>
      <c r="M78" s="753">
        <v>0</v>
      </c>
      <c r="N78" s="753">
        <v>17</v>
      </c>
      <c r="O78" s="750">
        <v>0</v>
      </c>
      <c r="P78" s="753">
        <v>0</v>
      </c>
      <c r="Q78" s="753">
        <v>18</v>
      </c>
      <c r="R78" s="735"/>
      <c r="S78" s="735"/>
      <c r="T78" s="735"/>
      <c r="U78" s="735"/>
      <c r="V78" s="735"/>
      <c r="W78" s="735"/>
      <c r="X78" s="735"/>
      <c r="Y78" s="735"/>
      <c r="Z78" s="735"/>
      <c r="AA78" s="735"/>
      <c r="AB78" s="735"/>
      <c r="AC78" s="735"/>
      <c r="AD78" s="735"/>
      <c r="AE78" s="735"/>
      <c r="AF78" s="735"/>
      <c r="AG78" s="735"/>
      <c r="AH78" s="735"/>
      <c r="AI78" s="735"/>
      <c r="AJ78" s="735"/>
      <c r="AK78" s="735"/>
      <c r="AL78" s="735"/>
      <c r="AM78" s="735"/>
      <c r="AN78" s="735"/>
      <c r="AO78" s="735"/>
      <c r="AP78" s="735"/>
      <c r="AQ78" s="735"/>
      <c r="AR78" s="735"/>
      <c r="AS78" s="735"/>
      <c r="AT78" s="735"/>
      <c r="AU78" s="735"/>
    </row>
    <row r="79" spans="1:47" ht="15.5" x14ac:dyDescent="0.35">
      <c r="A79" s="734"/>
      <c r="B79" s="752" t="s">
        <v>1027</v>
      </c>
      <c r="C79" s="750">
        <v>0.77777777777777779</v>
      </c>
      <c r="D79" s="753">
        <v>7</v>
      </c>
      <c r="E79" s="759">
        <v>9</v>
      </c>
      <c r="F79" s="750">
        <v>0.35</v>
      </c>
      <c r="G79" s="753">
        <v>7</v>
      </c>
      <c r="H79" s="753">
        <v>20</v>
      </c>
      <c r="I79" s="750">
        <v>0.43478260869565216</v>
      </c>
      <c r="J79" s="753">
        <v>10</v>
      </c>
      <c r="K79" s="753">
        <v>23</v>
      </c>
      <c r="L79" s="750">
        <v>0</v>
      </c>
      <c r="M79" s="753">
        <v>6</v>
      </c>
      <c r="N79" s="753">
        <v>15</v>
      </c>
      <c r="O79" s="750">
        <v>0.44444444444444442</v>
      </c>
      <c r="P79" s="753">
        <v>8</v>
      </c>
      <c r="Q79" s="753">
        <v>18</v>
      </c>
      <c r="R79" s="735"/>
      <c r="S79" s="735"/>
      <c r="T79" s="735"/>
      <c r="U79" s="735"/>
      <c r="V79" s="735"/>
      <c r="W79" s="735"/>
      <c r="X79" s="735"/>
      <c r="Y79" s="735"/>
      <c r="Z79" s="735"/>
      <c r="AA79" s="735"/>
      <c r="AB79" s="735"/>
      <c r="AC79" s="735"/>
      <c r="AD79" s="735"/>
      <c r="AE79" s="735"/>
      <c r="AF79" s="735"/>
      <c r="AG79" s="735"/>
      <c r="AH79" s="735"/>
      <c r="AI79" s="735"/>
      <c r="AJ79" s="735"/>
      <c r="AK79" s="735"/>
      <c r="AL79" s="735"/>
      <c r="AM79" s="735"/>
      <c r="AN79" s="735"/>
      <c r="AO79" s="735"/>
      <c r="AP79" s="735"/>
      <c r="AQ79" s="735"/>
      <c r="AR79" s="735"/>
      <c r="AS79" s="735"/>
      <c r="AT79" s="735"/>
      <c r="AU79" s="735"/>
    </row>
    <row r="80" spans="1:47" ht="15.5" x14ac:dyDescent="0.35">
      <c r="A80" s="734"/>
      <c r="B80" s="752" t="s">
        <v>880</v>
      </c>
      <c r="C80" s="750">
        <v>0</v>
      </c>
      <c r="D80" s="753">
        <v>0</v>
      </c>
      <c r="E80" s="759">
        <v>14</v>
      </c>
      <c r="F80" s="750">
        <v>0</v>
      </c>
      <c r="G80" s="753">
        <v>0</v>
      </c>
      <c r="H80" s="753">
        <v>22</v>
      </c>
      <c r="I80" s="750">
        <v>0</v>
      </c>
      <c r="J80" s="753">
        <v>0</v>
      </c>
      <c r="K80" s="753">
        <v>24</v>
      </c>
      <c r="L80" s="750">
        <v>0</v>
      </c>
      <c r="M80" s="753">
        <v>0</v>
      </c>
      <c r="N80" s="753">
        <v>17</v>
      </c>
      <c r="O80" s="750">
        <v>0</v>
      </c>
      <c r="P80" s="754">
        <v>0</v>
      </c>
      <c r="Q80" s="754">
        <v>18</v>
      </c>
      <c r="R80" s="735"/>
      <c r="S80" s="736"/>
      <c r="T80" s="734"/>
      <c r="U80" s="734"/>
      <c r="V80" s="736"/>
      <c r="W80" s="734"/>
      <c r="X80" s="734"/>
      <c r="Y80" s="736"/>
      <c r="Z80" s="734"/>
      <c r="AA80" s="734"/>
      <c r="AB80" s="735"/>
      <c r="AC80" s="735"/>
      <c r="AD80" s="735"/>
      <c r="AE80" s="735"/>
      <c r="AF80" s="735"/>
      <c r="AG80" s="735"/>
      <c r="AH80" s="735"/>
      <c r="AI80" s="735"/>
      <c r="AJ80" s="735"/>
      <c r="AK80" s="735"/>
      <c r="AL80" s="735"/>
      <c r="AM80" s="735"/>
      <c r="AN80" s="735"/>
      <c r="AO80" s="735"/>
      <c r="AP80" s="735"/>
      <c r="AQ80" s="735"/>
      <c r="AR80" s="735"/>
      <c r="AS80" s="735"/>
      <c r="AT80" s="735"/>
      <c r="AU80" s="735"/>
    </row>
    <row r="81" spans="1:47" ht="15.5" x14ac:dyDescent="0.35">
      <c r="A81" s="735"/>
      <c r="B81" s="752" t="s">
        <v>363</v>
      </c>
      <c r="C81" s="750">
        <v>0.7857142857142857</v>
      </c>
      <c r="D81" s="753">
        <v>11</v>
      </c>
      <c r="E81" s="759">
        <v>14</v>
      </c>
      <c r="F81" s="750">
        <v>0.72727272727272729</v>
      </c>
      <c r="G81" s="753">
        <v>16</v>
      </c>
      <c r="H81" s="753">
        <v>22</v>
      </c>
      <c r="I81" s="750">
        <v>0.92</v>
      </c>
      <c r="J81" s="753">
        <v>23</v>
      </c>
      <c r="K81" s="753">
        <v>25</v>
      </c>
      <c r="L81" s="750">
        <v>0</v>
      </c>
      <c r="M81" s="753">
        <v>13</v>
      </c>
      <c r="N81" s="753">
        <v>17</v>
      </c>
      <c r="O81" s="750">
        <v>0.88888888888888884</v>
      </c>
      <c r="P81" s="754">
        <v>16</v>
      </c>
      <c r="Q81" s="754">
        <v>18</v>
      </c>
      <c r="R81" s="735"/>
      <c r="S81" s="735"/>
      <c r="T81" s="735"/>
      <c r="U81" s="735"/>
      <c r="V81" s="735"/>
      <c r="W81" s="735"/>
      <c r="X81" s="735"/>
      <c r="Y81" s="735"/>
      <c r="Z81" s="735"/>
      <c r="AA81" s="735"/>
      <c r="AB81" s="735"/>
      <c r="AC81" s="735"/>
      <c r="AD81" s="735"/>
      <c r="AE81" s="735"/>
      <c r="AF81" s="735"/>
      <c r="AG81" s="735"/>
      <c r="AH81" s="735"/>
      <c r="AI81" s="735"/>
      <c r="AJ81" s="735"/>
      <c r="AK81" s="735"/>
      <c r="AL81" s="735"/>
      <c r="AM81" s="735"/>
      <c r="AN81" s="735"/>
      <c r="AO81" s="735"/>
      <c r="AP81" s="735"/>
      <c r="AQ81" s="735"/>
      <c r="AR81" s="735"/>
      <c r="AS81" s="735"/>
      <c r="AT81" s="735"/>
      <c r="AU81" s="735"/>
    </row>
    <row r="82" spans="1:47" ht="15.5" x14ac:dyDescent="0.35">
      <c r="A82" s="735"/>
      <c r="B82" s="752" t="s">
        <v>1031</v>
      </c>
      <c r="C82" s="750">
        <v>0</v>
      </c>
      <c r="D82" s="753">
        <v>0</v>
      </c>
      <c r="E82" s="759">
        <v>9</v>
      </c>
      <c r="F82" s="750">
        <v>0.3</v>
      </c>
      <c r="G82" s="753">
        <v>6</v>
      </c>
      <c r="H82" s="753">
        <v>20</v>
      </c>
      <c r="I82" s="750">
        <v>0.27272727272727271</v>
      </c>
      <c r="J82" s="753">
        <v>6</v>
      </c>
      <c r="K82" s="753">
        <v>22</v>
      </c>
      <c r="L82" s="750">
        <v>0</v>
      </c>
      <c r="M82" s="753">
        <v>2</v>
      </c>
      <c r="N82" s="753">
        <v>15</v>
      </c>
      <c r="O82" s="750">
        <v>0.16666666666666666</v>
      </c>
      <c r="P82" s="754">
        <v>3</v>
      </c>
      <c r="Q82" s="754">
        <v>18</v>
      </c>
      <c r="R82" s="735"/>
      <c r="S82" s="735"/>
      <c r="T82" s="735"/>
      <c r="U82" s="735"/>
      <c r="V82" s="735"/>
      <c r="W82" s="735"/>
      <c r="X82" s="735"/>
      <c r="Y82" s="735"/>
      <c r="Z82" s="735"/>
      <c r="AA82" s="735"/>
      <c r="AB82" s="735"/>
      <c r="AC82" s="735"/>
      <c r="AD82" s="735"/>
      <c r="AE82" s="735"/>
      <c r="AF82" s="735"/>
      <c r="AG82" s="735"/>
      <c r="AH82" s="735"/>
      <c r="AI82" s="735"/>
      <c r="AJ82" s="735"/>
      <c r="AK82" s="735"/>
      <c r="AL82" s="735"/>
      <c r="AM82" s="735"/>
      <c r="AN82" s="735"/>
      <c r="AO82" s="735"/>
      <c r="AP82" s="735"/>
      <c r="AQ82" s="735"/>
      <c r="AR82" s="735"/>
      <c r="AS82" s="735"/>
      <c r="AT82" s="735"/>
      <c r="AU82" s="735"/>
    </row>
    <row r="83" spans="1:47" ht="15.5" x14ac:dyDescent="0.35">
      <c r="A83" s="735"/>
      <c r="B83" s="752" t="s">
        <v>1047</v>
      </c>
      <c r="C83" s="750">
        <v>0.2857142857142857</v>
      </c>
      <c r="D83" s="753">
        <v>4</v>
      </c>
      <c r="E83" s="759">
        <v>14</v>
      </c>
      <c r="F83" s="750">
        <v>9.0909090909090912E-2</v>
      </c>
      <c r="G83" s="753">
        <v>2</v>
      </c>
      <c r="H83" s="753">
        <v>22</v>
      </c>
      <c r="I83" s="750">
        <v>0.16</v>
      </c>
      <c r="J83" s="753">
        <v>4</v>
      </c>
      <c r="K83" s="753">
        <v>25</v>
      </c>
      <c r="L83" s="750">
        <v>0</v>
      </c>
      <c r="M83" s="753">
        <v>3</v>
      </c>
      <c r="N83" s="753">
        <v>17</v>
      </c>
      <c r="O83" s="750">
        <v>0.16666666666666666</v>
      </c>
      <c r="P83" s="754">
        <v>3</v>
      </c>
      <c r="Q83" s="754">
        <v>18</v>
      </c>
      <c r="R83" s="735"/>
      <c r="S83" s="735"/>
      <c r="T83" s="735"/>
      <c r="U83" s="735"/>
      <c r="V83" s="735"/>
      <c r="W83" s="735"/>
      <c r="X83" s="735"/>
      <c r="Y83" s="735"/>
      <c r="Z83" s="735"/>
      <c r="AA83" s="735"/>
      <c r="AB83" s="735"/>
      <c r="AC83" s="735"/>
      <c r="AD83" s="735"/>
      <c r="AE83" s="735"/>
      <c r="AF83" s="735"/>
      <c r="AG83" s="735"/>
      <c r="AH83" s="735"/>
      <c r="AI83" s="735"/>
      <c r="AJ83" s="735"/>
      <c r="AK83" s="735"/>
      <c r="AL83" s="735"/>
      <c r="AM83" s="735"/>
      <c r="AN83" s="735"/>
      <c r="AO83" s="735"/>
      <c r="AP83" s="735"/>
      <c r="AQ83" s="735"/>
      <c r="AR83" s="735"/>
      <c r="AS83" s="735"/>
      <c r="AT83" s="735"/>
      <c r="AU83" s="735"/>
    </row>
    <row r="84" spans="1:47" ht="15.5" x14ac:dyDescent="0.35">
      <c r="A84" s="735"/>
      <c r="B84" s="752" t="s">
        <v>1033</v>
      </c>
      <c r="C84" s="750">
        <v>0.6428571428571429</v>
      </c>
      <c r="D84" s="753">
        <v>9</v>
      </c>
      <c r="E84" s="759">
        <v>14</v>
      </c>
      <c r="F84" s="750">
        <v>0.59090909090909094</v>
      </c>
      <c r="G84" s="753">
        <v>13</v>
      </c>
      <c r="H84" s="753">
        <v>22</v>
      </c>
      <c r="I84" s="750">
        <v>0.625</v>
      </c>
      <c r="J84" s="753">
        <v>15</v>
      </c>
      <c r="K84" s="753">
        <v>24</v>
      </c>
      <c r="L84" s="750">
        <v>0</v>
      </c>
      <c r="M84" s="753">
        <v>6</v>
      </c>
      <c r="N84" s="753">
        <v>17</v>
      </c>
      <c r="O84" s="750">
        <v>0.61111111111111116</v>
      </c>
      <c r="P84" s="754">
        <v>11</v>
      </c>
      <c r="Q84" s="754">
        <v>18</v>
      </c>
      <c r="R84" s="735"/>
      <c r="S84" s="735"/>
      <c r="T84" s="735"/>
      <c r="U84" s="735"/>
      <c r="V84" s="735"/>
      <c r="W84" s="735"/>
      <c r="X84" s="735"/>
      <c r="Y84" s="735"/>
      <c r="Z84" s="735"/>
      <c r="AA84" s="735"/>
      <c r="AB84" s="735"/>
      <c r="AC84" s="735"/>
      <c r="AD84" s="735"/>
      <c r="AE84" s="735"/>
      <c r="AF84" s="735"/>
      <c r="AG84" s="735"/>
      <c r="AH84" s="735"/>
      <c r="AI84" s="735"/>
      <c r="AJ84" s="735"/>
      <c r="AK84" s="735"/>
      <c r="AL84" s="735"/>
      <c r="AM84" s="735"/>
      <c r="AN84" s="735"/>
      <c r="AO84" s="735"/>
      <c r="AP84" s="735"/>
      <c r="AQ84" s="735"/>
      <c r="AR84" s="735"/>
      <c r="AS84" s="735"/>
      <c r="AT84" s="735"/>
      <c r="AU84" s="735"/>
    </row>
    <row r="85" spans="1:47" ht="15.5" x14ac:dyDescent="0.35">
      <c r="A85" s="735"/>
      <c r="B85" s="736"/>
      <c r="C85" s="734"/>
      <c r="D85" s="734"/>
      <c r="E85" s="736"/>
      <c r="F85" s="734"/>
      <c r="G85" s="734"/>
      <c r="H85" s="736"/>
      <c r="I85" s="734"/>
      <c r="J85" s="734"/>
      <c r="K85" s="736"/>
      <c r="L85" s="734"/>
      <c r="M85" s="734"/>
      <c r="N85" s="734"/>
      <c r="O85" s="760"/>
      <c r="P85" s="761"/>
      <c r="Q85" s="760"/>
      <c r="R85" s="734"/>
      <c r="S85" s="735"/>
      <c r="T85" s="735"/>
      <c r="U85" s="735"/>
      <c r="V85" s="735"/>
      <c r="W85" s="735"/>
      <c r="X85" s="735"/>
      <c r="Y85" s="735"/>
      <c r="Z85" s="735"/>
      <c r="AA85" s="735"/>
      <c r="AB85" s="735"/>
      <c r="AC85" s="735"/>
      <c r="AD85" s="735"/>
      <c r="AE85" s="735"/>
      <c r="AF85" s="735"/>
      <c r="AG85" s="735"/>
      <c r="AH85" s="735"/>
      <c r="AI85" s="735"/>
      <c r="AJ85" s="735"/>
      <c r="AK85" s="735"/>
      <c r="AL85" s="735"/>
      <c r="AM85" s="735"/>
      <c r="AN85" s="735"/>
      <c r="AO85" s="735"/>
      <c r="AP85" s="735"/>
      <c r="AQ85" s="735"/>
      <c r="AR85" s="735"/>
      <c r="AS85" s="735"/>
      <c r="AT85" s="735"/>
      <c r="AU85" s="735"/>
    </row>
    <row r="86" spans="1:47" ht="15.5" x14ac:dyDescent="0.35">
      <c r="A86" s="735"/>
      <c r="B86" s="762"/>
      <c r="C86" s="735"/>
      <c r="D86" s="735"/>
      <c r="E86" s="762"/>
      <c r="F86" s="735"/>
      <c r="G86" s="735"/>
      <c r="H86" s="735"/>
      <c r="I86" s="735"/>
      <c r="J86" s="762"/>
      <c r="K86" s="735"/>
      <c r="L86" s="735"/>
      <c r="M86" s="762"/>
      <c r="N86" s="735"/>
      <c r="O86" s="735"/>
      <c r="P86" s="762"/>
      <c r="Q86" s="735"/>
      <c r="R86" s="735"/>
      <c r="S86" s="735"/>
      <c r="T86" s="735"/>
      <c r="U86" s="735"/>
      <c r="V86" s="735"/>
      <c r="W86" s="735"/>
      <c r="X86" s="735"/>
      <c r="Y86" s="735"/>
      <c r="Z86" s="735"/>
      <c r="AA86" s="735"/>
      <c r="AB86" s="735"/>
      <c r="AC86" s="735"/>
      <c r="AD86" s="735"/>
      <c r="AE86" s="735"/>
      <c r="AF86" s="735"/>
      <c r="AG86" s="735"/>
      <c r="AH86" s="735"/>
      <c r="AI86" s="735"/>
      <c r="AJ86" s="735"/>
      <c r="AK86" s="735"/>
      <c r="AL86" s="735"/>
      <c r="AM86" s="735"/>
      <c r="AN86" s="735"/>
      <c r="AO86" s="735"/>
      <c r="AP86" s="735"/>
      <c r="AQ86" s="735"/>
      <c r="AR86" s="735"/>
      <c r="AS86" s="735"/>
      <c r="AT86" s="735"/>
      <c r="AU86" s="735"/>
    </row>
    <row r="87" spans="1:47" ht="15.5" x14ac:dyDescent="0.35">
      <c r="A87" s="735"/>
      <c r="B87" s="762"/>
      <c r="C87" s="735"/>
      <c r="D87" s="735"/>
      <c r="E87" s="762"/>
      <c r="F87" s="735"/>
      <c r="G87" s="735"/>
      <c r="H87" s="735"/>
      <c r="I87" s="735"/>
      <c r="J87" s="762"/>
      <c r="K87" s="735"/>
      <c r="L87" s="735"/>
      <c r="M87" s="762"/>
      <c r="N87" s="735"/>
      <c r="O87" s="735"/>
      <c r="P87" s="762"/>
      <c r="Q87" s="735"/>
      <c r="R87" s="735"/>
      <c r="S87" s="735"/>
      <c r="T87" s="735"/>
      <c r="U87" s="735"/>
      <c r="V87" s="735"/>
      <c r="W87" s="735"/>
      <c r="X87" s="735"/>
      <c r="Y87" s="735"/>
      <c r="Z87" s="735"/>
      <c r="AA87" s="735"/>
      <c r="AB87" s="735"/>
      <c r="AC87" s="735"/>
      <c r="AD87" s="735"/>
      <c r="AE87" s="735"/>
      <c r="AF87" s="735"/>
      <c r="AG87" s="735"/>
      <c r="AH87" s="735"/>
      <c r="AI87" s="735"/>
      <c r="AJ87" s="735"/>
      <c r="AK87" s="735"/>
      <c r="AL87" s="735"/>
      <c r="AM87" s="735"/>
      <c r="AN87" s="735"/>
      <c r="AO87" s="735"/>
      <c r="AP87" s="735"/>
      <c r="AQ87" s="735"/>
      <c r="AR87" s="735"/>
      <c r="AS87" s="735"/>
      <c r="AT87" s="735"/>
      <c r="AU87" s="735"/>
    </row>
    <row r="88" spans="1:47" ht="15.5" x14ac:dyDescent="0.35">
      <c r="A88" s="735"/>
      <c r="B88" s="762"/>
      <c r="C88" s="735"/>
      <c r="D88" s="735"/>
      <c r="E88" s="762"/>
      <c r="F88" s="735"/>
      <c r="G88" s="735"/>
      <c r="H88" s="735"/>
      <c r="I88" s="735"/>
      <c r="J88" s="762"/>
      <c r="K88" s="735"/>
      <c r="L88" s="735"/>
      <c r="M88" s="762"/>
      <c r="N88" s="735"/>
      <c r="O88" s="735"/>
      <c r="P88" s="762"/>
      <c r="Q88" s="735"/>
      <c r="R88" s="735"/>
      <c r="S88" s="735"/>
      <c r="T88" s="735"/>
      <c r="U88" s="735"/>
      <c r="V88" s="735"/>
      <c r="W88" s="735"/>
      <c r="X88" s="735"/>
      <c r="Y88" s="735"/>
      <c r="Z88" s="735"/>
      <c r="AA88" s="735"/>
      <c r="AB88" s="735"/>
      <c r="AC88" s="735"/>
      <c r="AD88" s="735"/>
      <c r="AE88" s="735"/>
      <c r="AF88" s="735"/>
      <c r="AG88" s="735"/>
      <c r="AH88" s="735"/>
      <c r="AI88" s="735"/>
      <c r="AJ88" s="735"/>
      <c r="AK88" s="735"/>
      <c r="AL88" s="735"/>
      <c r="AM88" s="735"/>
      <c r="AN88" s="735"/>
      <c r="AO88" s="735"/>
      <c r="AP88" s="735"/>
      <c r="AQ88" s="735"/>
      <c r="AR88" s="735"/>
      <c r="AS88" s="735"/>
      <c r="AT88" s="735"/>
      <c r="AU88" s="735"/>
    </row>
    <row r="89" spans="1:47" ht="15.5" x14ac:dyDescent="0.35">
      <c r="A89" s="735"/>
      <c r="B89" s="762"/>
      <c r="C89" s="735"/>
      <c r="D89" s="735"/>
      <c r="E89" s="762"/>
      <c r="F89" s="735"/>
      <c r="G89" s="735"/>
      <c r="H89" s="735"/>
      <c r="I89" s="735"/>
      <c r="J89" s="762"/>
      <c r="K89" s="735"/>
      <c r="L89" s="735"/>
      <c r="M89" s="762"/>
      <c r="N89" s="735"/>
      <c r="O89" s="735"/>
      <c r="P89" s="762"/>
      <c r="Q89" s="735"/>
      <c r="R89" s="735"/>
      <c r="S89" s="735"/>
      <c r="T89" s="735"/>
      <c r="U89" s="735"/>
      <c r="V89" s="735"/>
      <c r="W89" s="735"/>
      <c r="X89" s="735"/>
      <c r="Y89" s="735"/>
      <c r="Z89" s="735"/>
      <c r="AA89" s="735"/>
      <c r="AB89" s="735"/>
      <c r="AC89" s="735"/>
      <c r="AD89" s="735"/>
      <c r="AE89" s="735"/>
      <c r="AF89" s="735"/>
      <c r="AG89" s="735"/>
      <c r="AH89" s="735"/>
      <c r="AI89" s="735"/>
      <c r="AJ89" s="735"/>
      <c r="AK89" s="735"/>
      <c r="AL89" s="735"/>
      <c r="AM89" s="735"/>
      <c r="AN89" s="735"/>
      <c r="AO89" s="735"/>
      <c r="AP89" s="735"/>
      <c r="AQ89" s="735"/>
      <c r="AR89" s="735"/>
      <c r="AS89" s="735"/>
      <c r="AT89" s="735"/>
      <c r="AU89" s="735"/>
    </row>
    <row r="90" spans="1:47" ht="15.5" x14ac:dyDescent="0.35">
      <c r="A90" s="735"/>
      <c r="B90" s="762"/>
      <c r="C90" s="735"/>
      <c r="D90" s="735"/>
      <c r="E90" s="762"/>
      <c r="F90" s="735"/>
      <c r="G90" s="735"/>
      <c r="H90" s="735"/>
      <c r="I90" s="735"/>
      <c r="J90" s="762"/>
      <c r="K90" s="735"/>
      <c r="L90" s="735"/>
      <c r="M90" s="762"/>
      <c r="N90" s="735"/>
      <c r="O90" s="735"/>
      <c r="P90" s="762"/>
      <c r="Q90" s="735"/>
      <c r="R90" s="735"/>
      <c r="S90" s="735"/>
      <c r="T90" s="735"/>
      <c r="U90" s="735"/>
      <c r="V90" s="735"/>
      <c r="W90" s="735"/>
      <c r="X90" s="735"/>
      <c r="Y90" s="735"/>
      <c r="Z90" s="735"/>
      <c r="AA90" s="735"/>
      <c r="AB90" s="735"/>
      <c r="AC90" s="735"/>
      <c r="AD90" s="735"/>
      <c r="AE90" s="735"/>
      <c r="AF90" s="735"/>
      <c r="AG90" s="735"/>
      <c r="AH90" s="735"/>
      <c r="AI90" s="735"/>
      <c r="AJ90" s="735"/>
      <c r="AK90" s="735"/>
      <c r="AL90" s="735"/>
      <c r="AM90" s="735"/>
      <c r="AN90" s="735"/>
      <c r="AO90" s="735"/>
      <c r="AP90" s="735"/>
      <c r="AQ90" s="735"/>
      <c r="AR90" s="735"/>
      <c r="AS90" s="735"/>
      <c r="AT90" s="735"/>
      <c r="AU90" s="735"/>
    </row>
    <row r="91" spans="1:47" ht="15.5" x14ac:dyDescent="0.35">
      <c r="A91" s="735"/>
      <c r="B91" s="762"/>
      <c r="C91" s="735"/>
      <c r="D91" s="735"/>
      <c r="E91" s="762"/>
      <c r="F91" s="735"/>
      <c r="G91" s="735"/>
      <c r="H91" s="735"/>
      <c r="I91" s="735"/>
      <c r="J91" s="762"/>
      <c r="K91" s="735"/>
      <c r="L91" s="735"/>
      <c r="M91" s="762"/>
      <c r="N91" s="735"/>
      <c r="O91" s="735"/>
      <c r="P91" s="762"/>
      <c r="Q91" s="735"/>
      <c r="R91" s="735"/>
      <c r="S91" s="735"/>
      <c r="T91" s="735"/>
      <c r="U91" s="735"/>
      <c r="V91" s="735"/>
      <c r="W91" s="735"/>
      <c r="X91" s="735"/>
      <c r="Y91" s="735"/>
      <c r="Z91" s="735"/>
      <c r="AA91" s="735"/>
      <c r="AB91" s="735"/>
      <c r="AC91" s="735"/>
      <c r="AD91" s="735"/>
      <c r="AE91" s="735"/>
      <c r="AF91" s="735"/>
      <c r="AG91" s="735"/>
      <c r="AH91" s="735"/>
      <c r="AI91" s="735"/>
      <c r="AJ91" s="735"/>
      <c r="AK91" s="735"/>
      <c r="AL91" s="735"/>
      <c r="AM91" s="735"/>
      <c r="AN91" s="735"/>
      <c r="AO91" s="735"/>
      <c r="AP91" s="735"/>
      <c r="AQ91" s="735"/>
      <c r="AR91" s="735"/>
      <c r="AS91" s="735"/>
      <c r="AT91" s="735"/>
      <c r="AU91" s="735"/>
    </row>
    <row r="92" spans="1:47" ht="15.5" x14ac:dyDescent="0.35">
      <c r="A92" s="735"/>
      <c r="B92" s="762"/>
      <c r="C92" s="735"/>
      <c r="D92" s="735"/>
      <c r="E92" s="762"/>
      <c r="F92" s="735"/>
      <c r="G92" s="735"/>
      <c r="H92" s="735"/>
      <c r="I92" s="735"/>
      <c r="J92" s="762"/>
      <c r="K92" s="735"/>
      <c r="L92" s="735"/>
      <c r="M92" s="762"/>
      <c r="N92" s="735"/>
      <c r="O92" s="735"/>
      <c r="P92" s="762"/>
      <c r="Q92" s="735"/>
      <c r="R92" s="735"/>
      <c r="S92" s="762"/>
      <c r="T92" s="735"/>
      <c r="U92" s="735"/>
      <c r="V92" s="762"/>
      <c r="W92" s="735"/>
      <c r="X92" s="735"/>
      <c r="Y92" s="735"/>
      <c r="Z92" s="735"/>
      <c r="AA92" s="735"/>
      <c r="AB92" s="735"/>
      <c r="AC92" s="735"/>
      <c r="AD92" s="735"/>
      <c r="AE92" s="735"/>
      <c r="AF92" s="735"/>
      <c r="AG92" s="735"/>
      <c r="AH92" s="735"/>
      <c r="AI92" s="735"/>
      <c r="AJ92" s="735"/>
      <c r="AK92" s="735"/>
      <c r="AL92" s="735"/>
      <c r="AM92" s="735"/>
      <c r="AN92" s="735"/>
      <c r="AO92" s="735"/>
      <c r="AP92" s="735"/>
      <c r="AQ92" s="735"/>
      <c r="AR92" s="735"/>
      <c r="AS92" s="735"/>
      <c r="AT92" s="735"/>
      <c r="AU92" s="735"/>
    </row>
    <row r="93" spans="1:47" ht="15.5" x14ac:dyDescent="0.35">
      <c r="A93" s="735"/>
      <c r="B93" s="762"/>
      <c r="C93" s="735"/>
      <c r="D93" s="735"/>
      <c r="E93" s="762"/>
      <c r="F93" s="735"/>
      <c r="G93" s="735"/>
      <c r="H93" s="735"/>
      <c r="I93" s="735"/>
      <c r="J93" s="762"/>
      <c r="K93" s="735"/>
      <c r="L93" s="735"/>
      <c r="M93" s="762"/>
      <c r="N93" s="735"/>
      <c r="O93" s="735"/>
      <c r="P93" s="762"/>
      <c r="Q93" s="735"/>
      <c r="R93" s="735"/>
      <c r="S93" s="762"/>
      <c r="T93" s="735"/>
      <c r="U93" s="735"/>
      <c r="V93" s="762"/>
      <c r="W93" s="735"/>
      <c r="X93" s="735"/>
      <c r="Y93" s="735"/>
      <c r="Z93" s="735"/>
      <c r="AA93" s="735"/>
      <c r="AB93" s="735"/>
      <c r="AC93" s="735"/>
      <c r="AD93" s="735"/>
      <c r="AE93" s="735"/>
      <c r="AF93" s="735"/>
      <c r="AG93" s="735"/>
      <c r="AH93" s="735"/>
      <c r="AI93" s="735"/>
      <c r="AJ93" s="735"/>
      <c r="AK93" s="735"/>
      <c r="AL93" s="735"/>
      <c r="AM93" s="735"/>
      <c r="AN93" s="735"/>
      <c r="AO93" s="735"/>
      <c r="AP93" s="735"/>
      <c r="AQ93" s="735"/>
      <c r="AR93" s="735"/>
      <c r="AS93" s="735"/>
      <c r="AT93" s="735"/>
      <c r="AU93" s="735"/>
    </row>
    <row r="94" spans="1:47" ht="15.5" x14ac:dyDescent="0.35">
      <c r="A94" s="735"/>
      <c r="B94" s="762"/>
      <c r="C94" s="735"/>
      <c r="D94" s="735"/>
      <c r="E94" s="762"/>
      <c r="F94" s="735"/>
      <c r="G94" s="735"/>
      <c r="H94" s="735"/>
      <c r="I94" s="735"/>
      <c r="J94" s="762"/>
      <c r="K94" s="735"/>
      <c r="L94" s="735"/>
      <c r="M94" s="762"/>
      <c r="N94" s="735"/>
      <c r="O94" s="735"/>
      <c r="P94" s="762"/>
      <c r="Q94" s="735"/>
      <c r="R94" s="735"/>
      <c r="S94" s="762"/>
      <c r="T94" s="735"/>
      <c r="U94" s="735"/>
      <c r="V94" s="762"/>
      <c r="W94" s="735"/>
      <c r="X94" s="735"/>
      <c r="Y94" s="735"/>
      <c r="Z94" s="735"/>
      <c r="AA94" s="735"/>
      <c r="AB94" s="735"/>
      <c r="AC94" s="735"/>
      <c r="AD94" s="735"/>
      <c r="AE94" s="735"/>
      <c r="AF94" s="735"/>
      <c r="AG94" s="735"/>
      <c r="AH94" s="735"/>
      <c r="AI94" s="735"/>
      <c r="AJ94" s="735"/>
      <c r="AK94" s="735"/>
      <c r="AL94" s="735"/>
      <c r="AM94" s="735"/>
      <c r="AN94" s="735"/>
      <c r="AO94" s="735"/>
      <c r="AP94" s="735"/>
      <c r="AQ94" s="735"/>
      <c r="AR94" s="735"/>
      <c r="AS94" s="735"/>
      <c r="AT94" s="735"/>
      <c r="AU94" s="735"/>
    </row>
    <row r="95" spans="1:47" ht="15.5" x14ac:dyDescent="0.35">
      <c r="A95" s="735"/>
      <c r="B95" s="762"/>
      <c r="C95" s="735"/>
      <c r="D95" s="735"/>
      <c r="E95" s="762"/>
      <c r="F95" s="735"/>
      <c r="G95" s="735"/>
      <c r="H95" s="735"/>
      <c r="I95" s="735"/>
      <c r="J95" s="762"/>
      <c r="K95" s="735"/>
      <c r="L95" s="735"/>
      <c r="M95" s="762"/>
      <c r="N95" s="735"/>
      <c r="O95" s="735"/>
      <c r="P95" s="762"/>
      <c r="Q95" s="735"/>
      <c r="R95" s="735"/>
      <c r="S95" s="762"/>
      <c r="T95" s="735"/>
      <c r="U95" s="735"/>
      <c r="V95" s="762"/>
      <c r="W95" s="735"/>
      <c r="X95" s="735"/>
      <c r="Y95" s="735"/>
      <c r="Z95" s="735"/>
      <c r="AA95" s="735"/>
      <c r="AB95" s="735"/>
      <c r="AC95" s="735"/>
      <c r="AD95" s="735"/>
      <c r="AE95" s="735"/>
      <c r="AF95" s="735"/>
      <c r="AG95" s="735"/>
      <c r="AH95" s="735"/>
      <c r="AI95" s="735"/>
      <c r="AJ95" s="735"/>
      <c r="AK95" s="735"/>
      <c r="AL95" s="735"/>
      <c r="AM95" s="735"/>
      <c r="AN95" s="735"/>
      <c r="AO95" s="735"/>
      <c r="AP95" s="735"/>
      <c r="AQ95" s="735"/>
      <c r="AR95" s="735"/>
      <c r="AS95" s="735"/>
      <c r="AT95" s="735"/>
      <c r="AU95" s="735"/>
    </row>
    <row r="96" spans="1:47" ht="15.5" x14ac:dyDescent="0.35">
      <c r="A96" s="735"/>
      <c r="B96" s="762"/>
      <c r="C96" s="735"/>
      <c r="D96" s="735"/>
      <c r="E96" s="762"/>
      <c r="F96" s="735"/>
      <c r="G96" s="735"/>
      <c r="H96" s="735"/>
      <c r="I96" s="735"/>
      <c r="J96" s="762"/>
      <c r="K96" s="735"/>
      <c r="L96" s="735"/>
      <c r="M96" s="762"/>
      <c r="N96" s="735"/>
      <c r="O96" s="735"/>
      <c r="P96" s="762"/>
      <c r="Q96" s="735"/>
      <c r="R96" s="735"/>
      <c r="S96" s="762"/>
      <c r="T96" s="735"/>
      <c r="U96" s="735"/>
      <c r="V96" s="762"/>
      <c r="W96" s="735"/>
      <c r="X96" s="735"/>
      <c r="Y96" s="735"/>
      <c r="Z96" s="735"/>
      <c r="AA96" s="735"/>
      <c r="AB96" s="735"/>
      <c r="AC96" s="735"/>
      <c r="AD96" s="735"/>
      <c r="AE96" s="735"/>
      <c r="AF96" s="735"/>
      <c r="AG96" s="735"/>
      <c r="AH96" s="735"/>
      <c r="AI96" s="735"/>
      <c r="AJ96" s="735"/>
      <c r="AK96" s="735"/>
      <c r="AL96" s="735"/>
      <c r="AM96" s="735"/>
      <c r="AN96" s="735"/>
      <c r="AO96" s="735"/>
      <c r="AP96" s="735"/>
      <c r="AQ96" s="735"/>
      <c r="AR96" s="735"/>
      <c r="AS96" s="735"/>
      <c r="AT96" s="735"/>
      <c r="AU96" s="735"/>
    </row>
    <row r="97" spans="1:47" ht="15.5" x14ac:dyDescent="0.35">
      <c r="A97" s="735"/>
      <c r="B97" s="762"/>
      <c r="C97" s="735"/>
      <c r="D97" s="735"/>
      <c r="E97" s="762"/>
      <c r="F97" s="735"/>
      <c r="G97" s="735"/>
      <c r="H97" s="735"/>
      <c r="I97" s="735"/>
      <c r="J97" s="762"/>
      <c r="K97" s="735"/>
      <c r="L97" s="735"/>
      <c r="M97" s="762"/>
      <c r="N97" s="735"/>
      <c r="O97" s="735"/>
      <c r="P97" s="762"/>
      <c r="Q97" s="735"/>
      <c r="R97" s="735"/>
      <c r="S97" s="762"/>
      <c r="T97" s="735"/>
      <c r="U97" s="735"/>
      <c r="V97" s="762"/>
      <c r="W97" s="735"/>
      <c r="X97" s="735"/>
      <c r="Y97" s="735"/>
      <c r="Z97" s="735"/>
      <c r="AA97" s="735"/>
      <c r="AB97" s="735"/>
      <c r="AC97" s="735"/>
      <c r="AD97" s="735"/>
      <c r="AE97" s="735"/>
      <c r="AF97" s="735"/>
      <c r="AG97" s="735"/>
      <c r="AH97" s="735"/>
      <c r="AI97" s="735"/>
      <c r="AJ97" s="735"/>
      <c r="AK97" s="735"/>
      <c r="AL97" s="735"/>
      <c r="AM97" s="735"/>
      <c r="AN97" s="735"/>
      <c r="AO97" s="735"/>
      <c r="AP97" s="735"/>
      <c r="AQ97" s="735"/>
      <c r="AR97" s="735"/>
      <c r="AS97" s="735"/>
      <c r="AT97" s="735"/>
      <c r="AU97" s="735"/>
    </row>
    <row r="98" spans="1:47" ht="15.5" x14ac:dyDescent="0.35">
      <c r="A98" s="735"/>
      <c r="B98" s="762"/>
      <c r="C98" s="735"/>
      <c r="D98" s="735"/>
      <c r="E98" s="762"/>
      <c r="F98" s="735"/>
      <c r="G98" s="735"/>
      <c r="H98" s="735"/>
      <c r="I98" s="735"/>
      <c r="J98" s="762"/>
      <c r="K98" s="735"/>
      <c r="L98" s="735"/>
      <c r="M98" s="762"/>
      <c r="N98" s="735"/>
      <c r="O98" s="735"/>
      <c r="P98" s="762"/>
      <c r="Q98" s="735"/>
      <c r="R98" s="735"/>
      <c r="S98" s="762"/>
      <c r="T98" s="735"/>
      <c r="U98" s="735"/>
      <c r="V98" s="762"/>
      <c r="W98" s="735"/>
      <c r="X98" s="735"/>
      <c r="Y98" s="735"/>
      <c r="Z98" s="735"/>
      <c r="AA98" s="735"/>
      <c r="AB98" s="735"/>
      <c r="AC98" s="735"/>
      <c r="AD98" s="735"/>
      <c r="AE98" s="735"/>
      <c r="AF98" s="735"/>
      <c r="AG98" s="735"/>
      <c r="AH98" s="735"/>
      <c r="AI98" s="735"/>
      <c r="AJ98" s="735"/>
      <c r="AK98" s="735"/>
      <c r="AL98" s="735"/>
      <c r="AM98" s="735"/>
      <c r="AN98" s="735"/>
      <c r="AO98" s="735"/>
      <c r="AP98" s="735"/>
      <c r="AQ98" s="735"/>
      <c r="AR98" s="735"/>
      <c r="AS98" s="735"/>
      <c r="AT98" s="735"/>
      <c r="AU98" s="735"/>
    </row>
    <row r="99" spans="1:47" ht="15.5" x14ac:dyDescent="0.35">
      <c r="A99" s="735"/>
      <c r="B99" s="762"/>
      <c r="C99" s="735"/>
      <c r="D99" s="735"/>
      <c r="E99" s="762"/>
      <c r="F99" s="735"/>
      <c r="G99" s="735"/>
      <c r="H99" s="735"/>
      <c r="I99" s="735"/>
      <c r="J99" s="762"/>
      <c r="K99" s="735"/>
      <c r="L99" s="735"/>
      <c r="M99" s="762"/>
      <c r="N99" s="735"/>
      <c r="O99" s="735"/>
      <c r="P99" s="762"/>
      <c r="Q99" s="735"/>
      <c r="R99" s="735"/>
      <c r="S99" s="762"/>
      <c r="T99" s="735"/>
      <c r="U99" s="735"/>
      <c r="V99" s="762"/>
      <c r="W99" s="735"/>
      <c r="X99" s="735"/>
      <c r="Y99" s="735"/>
      <c r="Z99" s="735"/>
      <c r="AA99" s="735"/>
      <c r="AB99" s="735"/>
      <c r="AC99" s="735"/>
      <c r="AD99" s="735"/>
      <c r="AE99" s="735"/>
      <c r="AF99" s="735"/>
      <c r="AG99" s="735"/>
      <c r="AH99" s="735"/>
      <c r="AI99" s="735"/>
      <c r="AJ99" s="735"/>
      <c r="AK99" s="735"/>
      <c r="AL99" s="735"/>
      <c r="AM99" s="735"/>
      <c r="AN99" s="735"/>
      <c r="AO99" s="735"/>
      <c r="AP99" s="735"/>
      <c r="AQ99" s="735"/>
      <c r="AR99" s="735"/>
      <c r="AS99" s="735"/>
      <c r="AT99" s="735"/>
      <c r="AU99" s="735"/>
    </row>
    <row r="100" spans="1:47" ht="15.5" x14ac:dyDescent="0.35">
      <c r="A100" s="735"/>
      <c r="B100" s="762"/>
      <c r="C100" s="735"/>
      <c r="D100" s="735"/>
      <c r="E100" s="762"/>
      <c r="F100" s="735"/>
      <c r="G100" s="735"/>
      <c r="H100" s="735"/>
      <c r="I100" s="735"/>
      <c r="J100" s="762"/>
      <c r="K100" s="735"/>
      <c r="L100" s="735"/>
      <c r="M100" s="762"/>
      <c r="N100" s="735"/>
      <c r="O100" s="735"/>
      <c r="P100" s="762"/>
      <c r="Q100" s="735"/>
      <c r="R100" s="735"/>
      <c r="S100" s="762"/>
      <c r="T100" s="735"/>
      <c r="U100" s="735"/>
      <c r="V100" s="762"/>
      <c r="W100" s="735"/>
      <c r="X100" s="735"/>
      <c r="Y100" s="762"/>
      <c r="Z100" s="735"/>
      <c r="AA100" s="735"/>
      <c r="AB100" s="762"/>
      <c r="AC100" s="735"/>
      <c r="AD100" s="735"/>
      <c r="AE100" s="762"/>
      <c r="AF100" s="735"/>
      <c r="AG100" s="735"/>
      <c r="AH100" s="735"/>
      <c r="AI100" s="735"/>
      <c r="AJ100" s="735"/>
      <c r="AK100" s="735"/>
      <c r="AL100" s="735"/>
      <c r="AM100" s="735"/>
      <c r="AN100" s="735"/>
      <c r="AO100" s="735"/>
      <c r="AP100" s="735"/>
      <c r="AQ100" s="735"/>
      <c r="AR100" s="735"/>
      <c r="AS100" s="735"/>
      <c r="AT100" s="735"/>
      <c r="AU100" s="735"/>
    </row>
    <row r="101" spans="1:47" ht="15.5" x14ac:dyDescent="0.35">
      <c r="A101" s="735"/>
      <c r="B101" s="762"/>
      <c r="C101" s="735"/>
      <c r="D101" s="735"/>
      <c r="E101" s="762"/>
      <c r="F101" s="735"/>
      <c r="G101" s="735"/>
      <c r="H101" s="762"/>
      <c r="I101" s="735"/>
      <c r="J101" s="735"/>
      <c r="K101" s="762"/>
      <c r="L101" s="735"/>
      <c r="M101" s="735"/>
      <c r="N101" s="762"/>
      <c r="O101" s="735"/>
      <c r="P101" s="735"/>
      <c r="Q101" s="735"/>
      <c r="R101" s="735"/>
      <c r="S101" s="762"/>
      <c r="T101" s="735"/>
      <c r="U101" s="735"/>
      <c r="V101" s="762"/>
      <c r="W101" s="735"/>
      <c r="X101" s="735"/>
      <c r="Y101" s="762"/>
      <c r="Z101" s="735"/>
      <c r="AA101" s="735"/>
      <c r="AB101" s="762"/>
      <c r="AC101" s="735"/>
      <c r="AD101" s="735"/>
      <c r="AE101" s="762"/>
      <c r="AF101" s="735"/>
      <c r="AG101" s="735"/>
      <c r="AH101" s="735"/>
      <c r="AI101" s="735"/>
      <c r="AJ101" s="735"/>
      <c r="AK101" s="735"/>
      <c r="AL101" s="735"/>
      <c r="AM101" s="735"/>
      <c r="AN101" s="735"/>
      <c r="AO101" s="735"/>
      <c r="AP101" s="735"/>
      <c r="AQ101" s="735"/>
      <c r="AR101" s="735"/>
      <c r="AS101" s="735"/>
      <c r="AT101" s="735"/>
      <c r="AU101" s="735"/>
    </row>
    <row r="102" spans="1:47" ht="15.5" x14ac:dyDescent="0.35">
      <c r="A102" s="735"/>
      <c r="B102" s="762"/>
      <c r="C102" s="735"/>
      <c r="D102" s="735"/>
      <c r="E102" s="762"/>
      <c r="F102" s="735"/>
      <c r="G102" s="735"/>
      <c r="H102" s="762"/>
      <c r="I102" s="735"/>
      <c r="J102" s="735"/>
      <c r="K102" s="762"/>
      <c r="L102" s="735"/>
      <c r="M102" s="735"/>
      <c r="N102" s="762"/>
      <c r="O102" s="735"/>
      <c r="P102" s="735"/>
      <c r="Q102" s="735"/>
      <c r="R102" s="735"/>
      <c r="S102" s="762"/>
      <c r="T102" s="735"/>
      <c r="U102" s="735"/>
      <c r="V102" s="762"/>
      <c r="W102" s="735"/>
      <c r="X102" s="735"/>
      <c r="Y102" s="762"/>
      <c r="Z102" s="735"/>
      <c r="AA102" s="735"/>
      <c r="AB102" s="762"/>
      <c r="AC102" s="735"/>
      <c r="AD102" s="735"/>
      <c r="AE102" s="762"/>
      <c r="AF102" s="735"/>
      <c r="AG102" s="735"/>
      <c r="AH102" s="735"/>
      <c r="AI102" s="735"/>
      <c r="AJ102" s="735"/>
      <c r="AK102" s="735"/>
      <c r="AL102" s="735"/>
      <c r="AM102" s="735"/>
      <c r="AN102" s="735"/>
      <c r="AO102" s="735"/>
      <c r="AP102" s="735"/>
      <c r="AQ102" s="735"/>
      <c r="AR102" s="735"/>
      <c r="AS102" s="735"/>
      <c r="AT102" s="735"/>
      <c r="AU102" s="735"/>
    </row>
    <row r="103" spans="1:47" ht="15.5" x14ac:dyDescent="0.35">
      <c r="A103" s="735"/>
      <c r="B103" s="762"/>
      <c r="C103" s="735"/>
      <c r="D103" s="735"/>
      <c r="E103" s="762"/>
      <c r="F103" s="735"/>
      <c r="G103" s="735"/>
      <c r="H103" s="762"/>
      <c r="I103" s="735"/>
      <c r="J103" s="735"/>
      <c r="K103" s="762"/>
      <c r="L103" s="735"/>
      <c r="M103" s="735"/>
      <c r="N103" s="762"/>
      <c r="O103" s="735"/>
      <c r="P103" s="735"/>
      <c r="Q103" s="735"/>
      <c r="R103" s="735"/>
      <c r="S103" s="762"/>
      <c r="T103" s="735"/>
      <c r="U103" s="735"/>
      <c r="V103" s="762"/>
      <c r="W103" s="735"/>
      <c r="X103" s="735"/>
      <c r="Y103" s="762"/>
      <c r="Z103" s="735"/>
      <c r="AA103" s="735"/>
      <c r="AB103" s="762"/>
      <c r="AC103" s="735"/>
      <c r="AD103" s="735"/>
      <c r="AE103" s="762"/>
      <c r="AF103" s="735"/>
      <c r="AG103" s="735"/>
      <c r="AH103" s="735"/>
      <c r="AI103" s="735"/>
      <c r="AJ103" s="735"/>
      <c r="AK103" s="735"/>
      <c r="AL103" s="735"/>
      <c r="AM103" s="735"/>
      <c r="AN103" s="735"/>
      <c r="AO103" s="735"/>
      <c r="AP103" s="735"/>
      <c r="AQ103" s="735"/>
      <c r="AR103" s="735"/>
      <c r="AS103" s="735"/>
      <c r="AT103" s="735"/>
      <c r="AU103" s="735"/>
    </row>
    <row r="104" spans="1:47" ht="15.5" x14ac:dyDescent="0.35">
      <c r="A104" s="735"/>
      <c r="B104" s="762"/>
      <c r="C104" s="735"/>
      <c r="D104" s="735"/>
      <c r="E104" s="762"/>
      <c r="F104" s="735"/>
      <c r="G104" s="735"/>
      <c r="H104" s="762"/>
      <c r="I104" s="735"/>
      <c r="J104" s="735"/>
      <c r="K104" s="762"/>
      <c r="L104" s="735"/>
      <c r="M104" s="735"/>
      <c r="N104" s="762"/>
      <c r="O104" s="735"/>
      <c r="P104" s="735"/>
      <c r="Q104" s="735"/>
      <c r="R104" s="735"/>
      <c r="S104" s="762"/>
      <c r="T104" s="735"/>
      <c r="U104" s="735"/>
      <c r="V104" s="762"/>
      <c r="W104" s="735"/>
      <c r="X104" s="735"/>
      <c r="Y104" s="762"/>
      <c r="Z104" s="735"/>
      <c r="AA104" s="735"/>
      <c r="AB104" s="762"/>
      <c r="AC104" s="735"/>
      <c r="AD104" s="735"/>
      <c r="AE104" s="762"/>
      <c r="AF104" s="735"/>
      <c r="AG104" s="735"/>
      <c r="AH104" s="735"/>
      <c r="AI104" s="735"/>
      <c r="AJ104" s="735"/>
      <c r="AK104" s="735"/>
      <c r="AL104" s="735"/>
      <c r="AM104" s="735"/>
      <c r="AN104" s="735"/>
      <c r="AO104" s="735"/>
      <c r="AP104" s="735"/>
      <c r="AQ104" s="735"/>
      <c r="AR104" s="735"/>
      <c r="AS104" s="735"/>
      <c r="AT104" s="735"/>
      <c r="AU104" s="735"/>
    </row>
    <row r="105" spans="1:47" ht="15.5" x14ac:dyDescent="0.35">
      <c r="A105" s="735"/>
      <c r="B105" s="762"/>
      <c r="C105" s="735"/>
      <c r="D105" s="735"/>
      <c r="E105" s="762"/>
      <c r="F105" s="735"/>
      <c r="G105" s="735"/>
      <c r="H105" s="762"/>
      <c r="I105" s="735"/>
      <c r="J105" s="735"/>
      <c r="K105" s="762"/>
      <c r="L105" s="735"/>
      <c r="M105" s="735"/>
      <c r="N105" s="762"/>
      <c r="O105" s="735"/>
      <c r="P105" s="735"/>
      <c r="Q105" s="735"/>
      <c r="R105" s="735"/>
      <c r="S105" s="762"/>
      <c r="T105" s="735"/>
      <c r="U105" s="735"/>
      <c r="V105" s="762"/>
      <c r="W105" s="735"/>
      <c r="X105" s="735"/>
      <c r="Y105" s="762"/>
      <c r="Z105" s="735"/>
      <c r="AA105" s="735"/>
      <c r="AB105" s="762"/>
      <c r="AC105" s="735"/>
      <c r="AD105" s="735"/>
      <c r="AE105" s="762"/>
      <c r="AF105" s="735"/>
      <c r="AG105" s="735"/>
      <c r="AH105" s="735"/>
      <c r="AI105" s="735"/>
      <c r="AJ105" s="735"/>
      <c r="AK105" s="735"/>
      <c r="AL105" s="735"/>
      <c r="AM105" s="735"/>
      <c r="AN105" s="735"/>
      <c r="AO105" s="735"/>
      <c r="AP105" s="735"/>
      <c r="AQ105" s="735"/>
      <c r="AR105" s="735"/>
      <c r="AS105" s="735"/>
      <c r="AT105" s="735"/>
      <c r="AU105" s="735"/>
    </row>
    <row r="106" spans="1:47" ht="15.5" x14ac:dyDescent="0.35">
      <c r="A106" s="735"/>
      <c r="B106" s="762"/>
      <c r="C106" s="735"/>
      <c r="D106" s="735"/>
      <c r="E106" s="762"/>
      <c r="F106" s="735"/>
      <c r="G106" s="735"/>
      <c r="H106" s="762"/>
      <c r="I106" s="735"/>
      <c r="J106" s="735"/>
      <c r="K106" s="762"/>
      <c r="L106" s="735"/>
      <c r="M106" s="735"/>
      <c r="N106" s="762"/>
      <c r="O106" s="735"/>
      <c r="P106" s="735"/>
      <c r="Q106" s="735"/>
      <c r="R106" s="735"/>
      <c r="S106" s="762"/>
      <c r="T106" s="735"/>
      <c r="U106" s="735"/>
      <c r="V106" s="762"/>
      <c r="W106" s="735"/>
      <c r="X106" s="735"/>
      <c r="Y106" s="762"/>
      <c r="Z106" s="735"/>
      <c r="AA106" s="735"/>
      <c r="AB106" s="762"/>
      <c r="AC106" s="735"/>
      <c r="AD106" s="735"/>
      <c r="AE106" s="762"/>
      <c r="AF106" s="735"/>
      <c r="AG106" s="735"/>
      <c r="AH106" s="735"/>
      <c r="AI106" s="735"/>
      <c r="AJ106" s="735"/>
      <c r="AK106" s="735"/>
      <c r="AL106" s="735"/>
      <c r="AM106" s="735"/>
      <c r="AN106" s="735"/>
      <c r="AO106" s="735"/>
      <c r="AP106" s="735"/>
      <c r="AQ106" s="735"/>
      <c r="AR106" s="735"/>
      <c r="AS106" s="735"/>
      <c r="AT106" s="735"/>
      <c r="AU106" s="735"/>
    </row>
    <row r="107" spans="1:47" ht="15.5" x14ac:dyDescent="0.35">
      <c r="A107" s="735"/>
      <c r="B107" s="762"/>
      <c r="C107" s="735"/>
      <c r="D107" s="735"/>
      <c r="E107" s="762"/>
      <c r="F107" s="735"/>
      <c r="G107" s="735"/>
      <c r="H107" s="762"/>
      <c r="I107" s="735"/>
      <c r="J107" s="735"/>
      <c r="K107" s="762"/>
      <c r="L107" s="735"/>
      <c r="M107" s="735"/>
      <c r="N107" s="762"/>
      <c r="O107" s="735"/>
      <c r="P107" s="735"/>
      <c r="Q107" s="735"/>
      <c r="R107" s="735"/>
      <c r="S107" s="762"/>
      <c r="T107" s="735"/>
      <c r="U107" s="735"/>
      <c r="V107" s="762"/>
      <c r="W107" s="735"/>
      <c r="X107" s="735"/>
      <c r="Y107" s="762"/>
      <c r="Z107" s="735"/>
      <c r="AA107" s="735"/>
      <c r="AB107" s="762"/>
      <c r="AC107" s="735"/>
      <c r="AD107" s="735"/>
      <c r="AE107" s="762"/>
      <c r="AF107" s="735"/>
      <c r="AG107" s="735"/>
      <c r="AH107" s="735"/>
      <c r="AI107" s="735"/>
      <c r="AJ107" s="735"/>
      <c r="AK107" s="735"/>
      <c r="AL107" s="735"/>
      <c r="AM107" s="735"/>
      <c r="AN107" s="735"/>
      <c r="AO107" s="735"/>
      <c r="AP107" s="735"/>
      <c r="AQ107" s="735"/>
      <c r="AR107" s="735"/>
      <c r="AS107" s="735"/>
      <c r="AT107" s="735"/>
      <c r="AU107" s="735"/>
    </row>
    <row r="108" spans="1:47" ht="15.5" x14ac:dyDescent="0.35">
      <c r="A108" s="735"/>
      <c r="B108" s="762"/>
      <c r="C108" s="735"/>
      <c r="D108" s="735"/>
      <c r="E108" s="762"/>
      <c r="F108" s="735"/>
      <c r="G108" s="735"/>
      <c r="H108" s="762"/>
      <c r="I108" s="735"/>
      <c r="J108" s="735"/>
      <c r="K108" s="762"/>
      <c r="L108" s="735"/>
      <c r="M108" s="735"/>
      <c r="N108" s="762"/>
      <c r="O108" s="735"/>
      <c r="P108" s="735"/>
      <c r="Q108" s="735"/>
      <c r="R108" s="735"/>
      <c r="S108" s="762"/>
      <c r="T108" s="735"/>
      <c r="U108" s="735"/>
      <c r="V108" s="762"/>
      <c r="W108" s="735"/>
      <c r="X108" s="735"/>
      <c r="Y108" s="762"/>
      <c r="Z108" s="735"/>
      <c r="AA108" s="735"/>
      <c r="AB108" s="762"/>
      <c r="AC108" s="735"/>
      <c r="AD108" s="735"/>
      <c r="AE108" s="762"/>
      <c r="AF108" s="735"/>
      <c r="AG108" s="735"/>
      <c r="AH108" s="735"/>
      <c r="AI108" s="735"/>
      <c r="AJ108" s="735"/>
      <c r="AK108" s="735"/>
      <c r="AL108" s="735"/>
      <c r="AM108" s="735"/>
      <c r="AN108" s="735"/>
      <c r="AO108" s="735"/>
      <c r="AP108" s="735"/>
      <c r="AQ108" s="735"/>
      <c r="AR108" s="735"/>
      <c r="AS108" s="735"/>
      <c r="AT108" s="735"/>
      <c r="AU108" s="735"/>
    </row>
    <row r="109" spans="1:47" ht="15.5" x14ac:dyDescent="0.35">
      <c r="A109" s="735"/>
      <c r="B109" s="762"/>
      <c r="C109" s="735"/>
      <c r="D109" s="735"/>
      <c r="E109" s="762"/>
      <c r="F109" s="735"/>
      <c r="G109" s="735"/>
      <c r="H109" s="762"/>
      <c r="I109" s="735"/>
      <c r="J109" s="735"/>
      <c r="K109" s="762"/>
      <c r="L109" s="735"/>
      <c r="M109" s="735"/>
      <c r="N109" s="762"/>
      <c r="O109" s="735"/>
      <c r="P109" s="735"/>
      <c r="Q109" s="735"/>
      <c r="R109" s="735"/>
      <c r="S109" s="762"/>
      <c r="T109" s="735"/>
      <c r="U109" s="735"/>
      <c r="V109" s="762"/>
      <c r="W109" s="735"/>
      <c r="X109" s="735"/>
      <c r="Y109" s="762"/>
      <c r="Z109" s="735"/>
      <c r="AA109" s="735"/>
      <c r="AB109" s="762"/>
      <c r="AC109" s="735"/>
      <c r="AD109" s="735"/>
      <c r="AE109" s="762"/>
      <c r="AF109" s="735"/>
      <c r="AG109" s="735"/>
      <c r="AH109" s="735"/>
      <c r="AI109" s="735"/>
      <c r="AJ109" s="735"/>
      <c r="AK109" s="735"/>
      <c r="AL109" s="735"/>
      <c r="AM109" s="735"/>
      <c r="AN109" s="735"/>
      <c r="AO109" s="735"/>
      <c r="AP109" s="735"/>
      <c r="AQ109" s="735"/>
      <c r="AR109" s="735"/>
      <c r="AS109" s="735"/>
      <c r="AT109" s="735"/>
      <c r="AU109" s="735"/>
    </row>
  </sheetData>
  <conditionalFormatting sqref="C24:E25 C48:E49 C68:E69 G30:H39 F30:F45 C72:N76 O73:Q76 P78:Q79 C78:O84 P53:Q62 C52:N66 O53:O66">
    <cfRule type="containsText" dxfId="106" priority="24" operator="containsText" text="NR">
      <formula>NOT(ISERROR(SEARCH("NR",C24)))</formula>
    </cfRule>
  </conditionalFormatting>
  <conditionalFormatting sqref="F28:H28 H27">
    <cfRule type="containsText" dxfId="105" priority="23" operator="containsText" text="NR">
      <formula>NOT(ISERROR(SEARCH("NR",F27)))</formula>
    </cfRule>
  </conditionalFormatting>
  <conditionalFormatting sqref="O52:Q52">
    <cfRule type="containsText" dxfId="104" priority="22" operator="containsText" text="NR">
      <formula>NOT(ISERROR(SEARCH("NR",O52)))</formula>
    </cfRule>
  </conditionalFormatting>
  <conditionalFormatting sqref="O72:Q72">
    <cfRule type="containsText" dxfId="103" priority="21" operator="containsText" text="NR">
      <formula>NOT(ISERROR(SEARCH("NR",O72)))</formula>
    </cfRule>
  </conditionalFormatting>
  <conditionalFormatting sqref="F29:H29">
    <cfRule type="containsText" dxfId="102" priority="20" operator="containsText" text="NR">
      <formula>NOT(ISERROR(SEARCH("NR",F29)))</formula>
    </cfRule>
  </conditionalFormatting>
  <conditionalFormatting sqref="O77">
    <cfRule type="containsText" dxfId="101" priority="18" operator="containsText" text="NR">
      <formula>NOT(ISERROR(SEARCH("NR",O77)))</formula>
    </cfRule>
  </conditionalFormatting>
  <conditionalFormatting sqref="C77">
    <cfRule type="containsText" dxfId="100" priority="17" operator="containsText" text="NR">
      <formula>NOT(ISERROR(SEARCH("NR",C77)))</formula>
    </cfRule>
  </conditionalFormatting>
  <conditionalFormatting sqref="P77:Q77">
    <cfRule type="containsText" dxfId="99" priority="19" operator="containsText" text="NR">
      <formula>NOT(ISERROR(SEARCH("NR",P77)))</formula>
    </cfRule>
  </conditionalFormatting>
  <conditionalFormatting sqref="I77">
    <cfRule type="containsText" dxfId="98" priority="13" operator="containsText" text="NR">
      <formula>NOT(ISERROR(SEARCH("NR",I77)))</formula>
    </cfRule>
  </conditionalFormatting>
  <conditionalFormatting sqref="G77:H77">
    <cfRule type="containsText" dxfId="97" priority="14" operator="containsText" text="NR">
      <formula>NOT(ISERROR(SEARCH("NR",G77)))</formula>
    </cfRule>
  </conditionalFormatting>
  <conditionalFormatting sqref="F77">
    <cfRule type="containsText" dxfId="96" priority="15" operator="containsText" text="NR">
      <formula>NOT(ISERROR(SEARCH("NR",F77)))</formula>
    </cfRule>
  </conditionalFormatting>
  <conditionalFormatting sqref="D77:E77">
    <cfRule type="containsText" dxfId="95" priority="16" operator="containsText" text="NR">
      <formula>NOT(ISERROR(SEARCH("NR",D77)))</formula>
    </cfRule>
  </conditionalFormatting>
  <conditionalFormatting sqref="J77:K77">
    <cfRule type="containsText" dxfId="94" priority="12" operator="containsText" text="NR">
      <formula>NOT(ISERROR(SEARCH("NR",J77)))</formula>
    </cfRule>
  </conditionalFormatting>
  <conditionalFormatting sqref="L77">
    <cfRule type="containsText" dxfId="93" priority="11" operator="containsText" text="NR">
      <formula>NOT(ISERROR(SEARCH("NR",L77)))</formula>
    </cfRule>
  </conditionalFormatting>
  <conditionalFormatting sqref="M77:N77">
    <cfRule type="containsText" dxfId="92" priority="10" operator="containsText" text="NR">
      <formula>NOT(ISERROR(SEARCH("NR",M77)))</formula>
    </cfRule>
  </conditionalFormatting>
  <conditionalFormatting sqref="D30:E39 C30:C45">
    <cfRule type="containsText" dxfId="91" priority="9" operator="containsText" text="NR">
      <formula>NOT(ISERROR(SEARCH("NR",C30)))</formula>
    </cfRule>
  </conditionalFormatting>
  <conditionalFormatting sqref="C28:E28 E27">
    <cfRule type="containsText" dxfId="90" priority="8" operator="containsText" text="NR">
      <formula>NOT(ISERROR(SEARCH("NR",C27)))</formula>
    </cfRule>
  </conditionalFormatting>
  <conditionalFormatting sqref="C29:E29">
    <cfRule type="containsText" dxfId="89" priority="7" operator="containsText" text="NR">
      <formula>NOT(ISERROR(SEARCH("NR",C29)))</formula>
    </cfRule>
  </conditionalFormatting>
  <conditionalFormatting sqref="E51 H51 P51">
    <cfRule type="containsText" dxfId="88" priority="6" operator="containsText" text="NR">
      <formula>NOT(ISERROR(SEARCH("NR",E51)))</formula>
    </cfRule>
  </conditionalFormatting>
  <conditionalFormatting sqref="J51:K51">
    <cfRule type="containsText" dxfId="87" priority="5" operator="containsText" text="NR">
      <formula>NOT(ISERROR(SEARCH("NR",J51)))</formula>
    </cfRule>
  </conditionalFormatting>
  <conditionalFormatting sqref="M51:N51">
    <cfRule type="containsText" dxfId="86" priority="4" operator="containsText" text="NR">
      <formula>NOT(ISERROR(SEARCH("NR",M51)))</formula>
    </cfRule>
  </conditionalFormatting>
  <conditionalFormatting sqref="E71 H71 P71">
    <cfRule type="containsText" dxfId="85" priority="3" operator="containsText" text="NR">
      <formula>NOT(ISERROR(SEARCH("NR",E71)))</formula>
    </cfRule>
  </conditionalFormatting>
  <conditionalFormatting sqref="J71:K71">
    <cfRule type="containsText" dxfId="84" priority="2" operator="containsText" text="NR">
      <formula>NOT(ISERROR(SEARCH("NR",J71)))</formula>
    </cfRule>
  </conditionalFormatting>
  <conditionalFormatting sqref="M71:N71">
    <cfRule type="containsText" dxfId="83" priority="1" operator="containsText" text="NR">
      <formula>NOT(ISERROR(SEARCH("NR",M71)))</formula>
    </cfRule>
  </conditionalFormatting>
  <hyperlinks>
    <hyperlink ref="B8" location="Contents!A1" display="Contents!A1"/>
    <hyperlink ref="D8" location="'Tab 46 - Animal Pasteurellaceae'!A1" display="Tab 46 - Animal Pasteurellaceae"/>
    <hyperlink ref="M8" location="'Tab 39 - G+ve S. pneumoniae'!A1" display="Click here to view Human Streptococcus data"/>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1F497D"/>
  </sheetPr>
  <dimension ref="B1:O38"/>
  <sheetViews>
    <sheetView showGridLines="0" zoomScale="80" zoomScaleNormal="80" workbookViewId="0">
      <selection activeCell="D8" sqref="D8"/>
    </sheetView>
  </sheetViews>
  <sheetFormatPr defaultColWidth="9.1796875" defaultRowHeight="12.5" x14ac:dyDescent="0.25"/>
  <cols>
    <col min="1" max="1" width="1.453125" style="15" customWidth="1"/>
    <col min="2" max="2" width="23.54296875" style="15" customWidth="1"/>
    <col min="3" max="7" width="10.54296875" style="15" customWidth="1"/>
    <col min="8" max="9" width="12.54296875" style="15" customWidth="1"/>
    <col min="10" max="12" width="9.1796875" style="15" customWidth="1"/>
    <col min="13" max="16384" width="9.1796875" style="15"/>
  </cols>
  <sheetData>
    <row r="1" spans="2:15" ht="5.15" customHeight="1" x14ac:dyDescent="0.35">
      <c r="B1" s="37"/>
      <c r="C1" s="37"/>
      <c r="D1" s="22"/>
      <c r="E1" s="22"/>
      <c r="F1" s="22"/>
      <c r="G1" s="22"/>
      <c r="H1" s="22"/>
      <c r="I1" s="22"/>
      <c r="J1" s="22"/>
      <c r="K1" s="22"/>
      <c r="L1" s="22"/>
      <c r="M1" s="30"/>
      <c r="N1" s="30"/>
      <c r="O1" s="30"/>
    </row>
    <row r="2" spans="2:15" ht="15.5" x14ac:dyDescent="0.35">
      <c r="B2" s="37"/>
      <c r="C2" s="37"/>
      <c r="D2" s="22"/>
      <c r="E2" s="22"/>
      <c r="F2" s="22"/>
      <c r="G2" s="22"/>
      <c r="H2" s="22"/>
      <c r="I2" s="22"/>
      <c r="J2" s="22"/>
      <c r="K2" s="22"/>
      <c r="L2" s="174"/>
      <c r="M2" s="30"/>
      <c r="N2" s="30"/>
      <c r="O2" s="30"/>
    </row>
    <row r="3" spans="2:15" ht="15.5" x14ac:dyDescent="0.35">
      <c r="B3" s="37"/>
      <c r="C3" s="37"/>
      <c r="D3" s="22"/>
      <c r="E3" s="22"/>
      <c r="F3" s="22"/>
      <c r="G3" s="22"/>
      <c r="H3" s="22"/>
      <c r="I3" s="22"/>
      <c r="J3" s="22"/>
      <c r="K3" s="22"/>
      <c r="L3" s="22"/>
      <c r="M3" s="30"/>
      <c r="N3" s="30"/>
      <c r="O3" s="30"/>
    </row>
    <row r="4" spans="2:15" ht="15.75" customHeight="1" x14ac:dyDescent="0.35">
      <c r="B4" s="37"/>
      <c r="C4" s="37"/>
      <c r="D4" s="22"/>
      <c r="E4" s="22"/>
      <c r="F4" s="22"/>
      <c r="G4" s="22"/>
      <c r="H4" s="22"/>
      <c r="I4" s="22"/>
      <c r="J4" s="22"/>
      <c r="K4" s="22"/>
      <c r="L4" s="22"/>
      <c r="M4" s="30"/>
      <c r="N4" s="30"/>
      <c r="O4" s="30"/>
    </row>
    <row r="5" spans="2:15" ht="15.75" customHeight="1" x14ac:dyDescent="0.35">
      <c r="B5" s="37"/>
      <c r="C5" s="37"/>
      <c r="D5" s="22"/>
      <c r="E5" s="22"/>
      <c r="F5" s="22"/>
      <c r="G5" s="22"/>
      <c r="H5" s="22"/>
      <c r="I5" s="22"/>
      <c r="J5" s="22"/>
      <c r="K5" s="22"/>
      <c r="L5" s="22"/>
      <c r="M5" s="30"/>
      <c r="N5" s="30"/>
      <c r="O5" s="30"/>
    </row>
    <row r="6" spans="2:15" ht="18" x14ac:dyDescent="0.4">
      <c r="B6" s="19"/>
      <c r="C6" s="20"/>
      <c r="D6" s="19"/>
      <c r="E6" s="19"/>
      <c r="F6" s="19"/>
      <c r="G6" s="19"/>
      <c r="H6" s="19"/>
      <c r="I6" s="19"/>
      <c r="J6" s="19"/>
      <c r="K6" s="19"/>
      <c r="L6" s="19"/>
      <c r="M6" s="30"/>
      <c r="N6" s="30"/>
      <c r="O6" s="30"/>
    </row>
    <row r="7" spans="2:15" ht="18" x14ac:dyDescent="0.4">
      <c r="B7" s="19"/>
      <c r="C7" s="20"/>
      <c r="D7" s="19"/>
      <c r="E7" s="19"/>
      <c r="F7" s="19"/>
      <c r="G7" s="19"/>
      <c r="H7" s="19"/>
      <c r="I7" s="19"/>
      <c r="J7" s="19"/>
      <c r="K7" s="19"/>
      <c r="L7" s="19"/>
      <c r="M7" s="30"/>
      <c r="N7" s="30"/>
      <c r="O7" s="30"/>
    </row>
    <row r="8" spans="2:15" ht="18" x14ac:dyDescent="0.4">
      <c r="B8" s="171" t="s">
        <v>131</v>
      </c>
      <c r="C8" s="20"/>
      <c r="D8" s="151" t="s">
        <v>28</v>
      </c>
      <c r="E8" s="19"/>
      <c r="F8" s="19"/>
      <c r="G8" s="19"/>
      <c r="H8" s="19"/>
      <c r="I8" s="19"/>
      <c r="J8" s="19"/>
      <c r="K8" s="19"/>
      <c r="L8" s="19"/>
      <c r="M8" s="30"/>
      <c r="N8" s="30"/>
      <c r="O8" s="30"/>
    </row>
    <row r="9" spans="2:15" ht="18" x14ac:dyDescent="0.4">
      <c r="B9" s="19"/>
      <c r="C9" s="20"/>
      <c r="D9" s="19"/>
      <c r="E9" s="19"/>
      <c r="F9" s="19"/>
      <c r="G9" s="19"/>
      <c r="H9" s="19"/>
      <c r="I9" s="19"/>
      <c r="J9" s="19"/>
      <c r="K9" s="19"/>
      <c r="L9" s="19"/>
      <c r="M9" s="30"/>
      <c r="N9" s="30"/>
      <c r="O9" s="30"/>
    </row>
    <row r="10" spans="2:15" ht="18" x14ac:dyDescent="0.4">
      <c r="B10" s="20" t="s">
        <v>170</v>
      </c>
      <c r="C10" s="20"/>
      <c r="D10" s="19"/>
      <c r="E10" s="19"/>
      <c r="F10" s="19"/>
      <c r="G10" s="19"/>
      <c r="H10" s="19"/>
      <c r="I10" s="19"/>
      <c r="J10" s="19"/>
      <c r="K10" s="19"/>
      <c r="L10" s="19"/>
      <c r="M10" s="30"/>
      <c r="N10" s="30"/>
      <c r="O10" s="30"/>
    </row>
    <row r="11" spans="2:15" ht="18" x14ac:dyDescent="0.4">
      <c r="B11" s="20"/>
      <c r="C11" s="20"/>
      <c r="D11" s="19"/>
      <c r="E11" s="19"/>
      <c r="F11" s="19"/>
      <c r="G11" s="19"/>
      <c r="H11" s="19"/>
      <c r="I11" s="19"/>
      <c r="J11" s="19"/>
      <c r="K11" s="19"/>
      <c r="L11" s="19"/>
      <c r="M11" s="30"/>
      <c r="N11" s="30"/>
      <c r="O11" s="30"/>
    </row>
    <row r="12" spans="2:15" ht="15.5" x14ac:dyDescent="0.35">
      <c r="B12" s="18" t="s">
        <v>171</v>
      </c>
      <c r="C12" s="22"/>
      <c r="D12" s="22"/>
      <c r="E12" s="22"/>
      <c r="F12" s="22"/>
      <c r="G12" s="22"/>
      <c r="H12" s="30"/>
      <c r="I12" s="30"/>
      <c r="J12" s="30"/>
      <c r="K12" s="30"/>
      <c r="L12" s="30"/>
      <c r="M12" s="30"/>
      <c r="N12" s="30"/>
      <c r="O12" s="30"/>
    </row>
    <row r="13" spans="2:15" ht="15.5" x14ac:dyDescent="0.35">
      <c r="B13" s="918" t="s">
        <v>172</v>
      </c>
      <c r="C13" s="22"/>
      <c r="D13" s="22"/>
      <c r="E13" s="22"/>
      <c r="F13" s="22"/>
      <c r="G13" s="22"/>
      <c r="H13" s="30"/>
      <c r="I13" s="30"/>
      <c r="J13" s="30"/>
      <c r="K13" s="30"/>
      <c r="L13" s="30"/>
      <c r="M13" s="30"/>
      <c r="N13" s="30"/>
      <c r="O13" s="30"/>
    </row>
    <row r="14" spans="2:15" ht="15.5" x14ac:dyDescent="0.35">
      <c r="B14" s="17"/>
      <c r="C14" s="22"/>
      <c r="D14" s="22"/>
      <c r="E14" s="22"/>
      <c r="F14" s="22"/>
      <c r="G14" s="22"/>
      <c r="H14" s="59"/>
      <c r="I14" s="175"/>
      <c r="J14" s="175"/>
      <c r="K14" s="175"/>
      <c r="L14" s="175"/>
      <c r="M14" s="175"/>
      <c r="N14" s="176"/>
      <c r="O14" s="176"/>
    </row>
    <row r="15" spans="2:15" ht="31.5" thickBot="1" x14ac:dyDescent="0.4">
      <c r="B15" s="177" t="s">
        <v>173</v>
      </c>
      <c r="C15" s="178">
        <v>2016</v>
      </c>
      <c r="D15" s="179">
        <v>2017</v>
      </c>
      <c r="E15" s="179">
        <v>2018</v>
      </c>
      <c r="F15" s="179">
        <v>2019</v>
      </c>
      <c r="G15" s="179">
        <v>2020</v>
      </c>
      <c r="H15" s="180" t="s">
        <v>174</v>
      </c>
      <c r="I15" s="180" t="s">
        <v>175</v>
      </c>
      <c r="J15" s="175"/>
      <c r="K15" s="175"/>
      <c r="L15" s="175"/>
      <c r="M15" s="175"/>
      <c r="N15" s="176"/>
      <c r="O15" s="176"/>
    </row>
    <row r="16" spans="2:15" ht="15.5" x14ac:dyDescent="0.35">
      <c r="B16" s="59" t="s">
        <v>176</v>
      </c>
      <c r="C16" s="955">
        <v>23.175105757414698</v>
      </c>
      <c r="D16" s="181">
        <v>22.8654517290401</v>
      </c>
      <c r="E16" s="181">
        <v>22.125832142673499</v>
      </c>
      <c r="F16" s="181">
        <v>21.790609299119399</v>
      </c>
      <c r="G16" s="181">
        <v>19.220738816020202</v>
      </c>
      <c r="H16" s="182">
        <v>-0.117934769414782</v>
      </c>
      <c r="I16" s="182">
        <v>-0.17062994157553499</v>
      </c>
      <c r="J16" s="175"/>
      <c r="K16" s="175"/>
      <c r="L16" s="175"/>
      <c r="M16" s="175"/>
      <c r="N16" s="176"/>
      <c r="O16" s="176"/>
    </row>
    <row r="17" spans="2:15" ht="18" x14ac:dyDescent="0.4">
      <c r="B17" s="20"/>
      <c r="C17" s="20"/>
      <c r="D17" s="19"/>
      <c r="E17" s="19"/>
      <c r="F17" s="19"/>
      <c r="G17" s="19"/>
      <c r="H17" s="19"/>
      <c r="I17" s="19"/>
      <c r="J17" s="19"/>
      <c r="K17" s="19"/>
      <c r="L17" s="19"/>
      <c r="M17" s="30"/>
      <c r="N17" s="30"/>
      <c r="O17" s="30"/>
    </row>
    <row r="18" spans="2:15" ht="15.5" x14ac:dyDescent="0.35">
      <c r="B18" s="18" t="s">
        <v>177</v>
      </c>
      <c r="C18" s="22"/>
      <c r="D18" s="22"/>
      <c r="E18" s="22"/>
      <c r="F18" s="22"/>
      <c r="G18" s="22"/>
      <c r="H18" s="30"/>
      <c r="I18" s="30"/>
      <c r="J18" s="30"/>
      <c r="K18" s="30"/>
      <c r="L18" s="30"/>
      <c r="M18" s="30"/>
      <c r="N18" s="30"/>
      <c r="O18" s="30"/>
    </row>
    <row r="19" spans="2:15" ht="15.5" x14ac:dyDescent="0.35">
      <c r="B19" s="918" t="s">
        <v>178</v>
      </c>
      <c r="C19" s="22"/>
      <c r="D19" s="22"/>
      <c r="E19" s="22"/>
      <c r="F19" s="22"/>
      <c r="G19" s="22"/>
      <c r="H19" s="30"/>
      <c r="I19" s="30"/>
      <c r="J19" s="30"/>
      <c r="K19" s="30"/>
      <c r="L19" s="30"/>
      <c r="M19" s="30"/>
      <c r="N19" s="30"/>
      <c r="O19" s="30"/>
    </row>
    <row r="20" spans="2:15" ht="15.75" customHeight="1" x14ac:dyDescent="0.35">
      <c r="B20" s="183"/>
      <c r="C20" s="30"/>
      <c r="D20" s="30"/>
      <c r="E20" s="30"/>
      <c r="F20" s="30"/>
      <c r="G20" s="30"/>
      <c r="H20" s="184"/>
      <c r="I20" s="185"/>
      <c r="J20" s="30"/>
      <c r="K20" s="30"/>
      <c r="L20" s="30"/>
      <c r="M20" s="30"/>
      <c r="N20" s="30"/>
      <c r="O20" s="30"/>
    </row>
    <row r="21" spans="2:15" ht="31.5" thickBot="1" x14ac:dyDescent="0.4">
      <c r="B21" s="177" t="s">
        <v>179</v>
      </c>
      <c r="C21" s="178">
        <v>2016</v>
      </c>
      <c r="D21" s="179">
        <v>2017</v>
      </c>
      <c r="E21" s="179">
        <v>2018</v>
      </c>
      <c r="F21" s="179">
        <v>2019</v>
      </c>
      <c r="G21" s="179">
        <v>2020</v>
      </c>
      <c r="H21" s="180" t="s">
        <v>174</v>
      </c>
      <c r="I21" s="180" t="s">
        <v>175</v>
      </c>
      <c r="J21" s="30"/>
      <c r="K21" s="30"/>
      <c r="L21" s="30"/>
      <c r="M21" s="30"/>
      <c r="N21" s="30"/>
      <c r="O21" s="30"/>
    </row>
    <row r="22" spans="2:15" ht="15.75" customHeight="1" x14ac:dyDescent="0.35">
      <c r="B22" s="30" t="s">
        <v>180</v>
      </c>
      <c r="C22" s="956">
        <v>17.8228109402786</v>
      </c>
      <c r="D22" s="186">
        <v>17.253705644503</v>
      </c>
      <c r="E22" s="186">
        <v>16.2290602328919</v>
      </c>
      <c r="F22" s="186">
        <v>15.571788962402</v>
      </c>
      <c r="G22" s="186">
        <v>13.6472060296206</v>
      </c>
      <c r="H22" s="187">
        <v>-0.123594208567064</v>
      </c>
      <c r="I22" s="187">
        <v>-0.234284307040554</v>
      </c>
      <c r="J22" s="188"/>
      <c r="K22" s="30"/>
      <c r="L22" s="30"/>
      <c r="M22" s="30"/>
      <c r="N22" s="30"/>
      <c r="O22" s="30"/>
    </row>
    <row r="23" spans="2:15" ht="15.75" customHeight="1" x14ac:dyDescent="0.35">
      <c r="B23" s="30" t="s">
        <v>181</v>
      </c>
      <c r="C23" s="956">
        <v>0.97438998679430899</v>
      </c>
      <c r="D23" s="186">
        <v>1.20717965235256</v>
      </c>
      <c r="E23" s="186">
        <v>1.4164729967549301</v>
      </c>
      <c r="F23" s="186">
        <v>1.7142516723115</v>
      </c>
      <c r="G23" s="186">
        <v>1.5016980197560601</v>
      </c>
      <c r="H23" s="187">
        <v>-0.123992092869788</v>
      </c>
      <c r="I23" s="187">
        <v>0.54116733557224805</v>
      </c>
      <c r="J23" s="188"/>
      <c r="K23" s="30"/>
      <c r="L23" s="30"/>
      <c r="M23" s="30"/>
      <c r="N23" s="30"/>
      <c r="O23" s="30"/>
    </row>
    <row r="24" spans="2:15" ht="15.75" customHeight="1" x14ac:dyDescent="0.35">
      <c r="B24" s="30" t="s">
        <v>182</v>
      </c>
      <c r="C24" s="956">
        <v>0.69461096280532697</v>
      </c>
      <c r="D24" s="186">
        <v>0.67355362047730705</v>
      </c>
      <c r="E24" s="186">
        <v>0.65092963153008299</v>
      </c>
      <c r="F24" s="186">
        <v>0.62208064655922801</v>
      </c>
      <c r="G24" s="186">
        <v>0.81406862725495699</v>
      </c>
      <c r="H24" s="187">
        <v>0.30862233338655898</v>
      </c>
      <c r="I24" s="187">
        <v>0.171977798863374</v>
      </c>
      <c r="J24" s="188"/>
      <c r="K24" s="188"/>
      <c r="L24" s="30"/>
      <c r="M24" s="30"/>
      <c r="N24" s="30"/>
      <c r="O24" s="30"/>
    </row>
    <row r="25" spans="2:15" ht="15.75" customHeight="1" x14ac:dyDescent="0.35">
      <c r="B25" s="189" t="s">
        <v>183</v>
      </c>
      <c r="C25" s="190">
        <v>3.0432121870046101E-2</v>
      </c>
      <c r="D25" s="191">
        <v>4.8158308468666498E-2</v>
      </c>
      <c r="E25" s="191">
        <v>0.117538628813666</v>
      </c>
      <c r="F25" s="191">
        <v>0.15459977529715599</v>
      </c>
      <c r="G25" s="191">
        <v>0.215142814047695</v>
      </c>
      <c r="H25" s="192">
        <v>0.39161142785731101</v>
      </c>
      <c r="I25" s="192">
        <v>6.0695962301418298</v>
      </c>
      <c r="J25" s="188"/>
      <c r="K25" s="30"/>
      <c r="L25" s="30"/>
      <c r="M25" s="30"/>
      <c r="N25" s="30"/>
      <c r="O25" s="30"/>
    </row>
    <row r="26" spans="2:15" ht="15.75" customHeight="1" x14ac:dyDescent="0.35">
      <c r="B26" s="59" t="s">
        <v>184</v>
      </c>
      <c r="C26" s="955">
        <v>19.522244011748299</v>
      </c>
      <c r="D26" s="181">
        <v>19.182597225801601</v>
      </c>
      <c r="E26" s="181">
        <v>18.4140014899906</v>
      </c>
      <c r="F26" s="181">
        <v>18.062721056569899</v>
      </c>
      <c r="G26" s="181">
        <v>16.1781154906793</v>
      </c>
      <c r="H26" s="182">
        <v>-0.104336747491603</v>
      </c>
      <c r="I26" s="182">
        <v>-0.17129836708610399</v>
      </c>
      <c r="J26" s="188"/>
      <c r="K26" s="30"/>
      <c r="L26" s="30"/>
      <c r="M26" s="30"/>
      <c r="N26" s="30"/>
      <c r="O26" s="30"/>
    </row>
    <row r="27" spans="2:15" ht="18" x14ac:dyDescent="0.4">
      <c r="B27" s="20"/>
      <c r="C27" s="20"/>
      <c r="D27" s="19"/>
      <c r="E27" s="19"/>
      <c r="F27" s="19"/>
      <c r="G27" s="19"/>
      <c r="H27" s="19"/>
      <c r="I27" s="19"/>
      <c r="J27" s="19"/>
      <c r="K27" s="19"/>
      <c r="L27" s="19"/>
      <c r="M27" s="30"/>
      <c r="N27" s="30"/>
      <c r="O27" s="30"/>
    </row>
    <row r="28" spans="2:15" ht="15.5" x14ac:dyDescent="0.35">
      <c r="B28" s="18" t="s">
        <v>185</v>
      </c>
      <c r="C28" s="22"/>
      <c r="D28" s="22"/>
      <c r="E28" s="22"/>
      <c r="F28" s="22"/>
      <c r="G28" s="22"/>
      <c r="H28" s="30"/>
      <c r="I28" s="30"/>
      <c r="J28" s="30"/>
      <c r="K28" s="30"/>
      <c r="L28" s="30"/>
      <c r="M28" s="30"/>
      <c r="N28" s="30"/>
      <c r="O28" s="30"/>
    </row>
    <row r="29" spans="2:15" ht="15.5" x14ac:dyDescent="0.35">
      <c r="B29" s="918" t="s">
        <v>186</v>
      </c>
      <c r="C29" s="22"/>
      <c r="D29" s="22"/>
      <c r="E29" s="22"/>
      <c r="F29" s="22"/>
      <c r="G29" s="22"/>
      <c r="H29" s="30"/>
      <c r="I29" s="30"/>
      <c r="J29" s="30"/>
      <c r="K29" s="30"/>
      <c r="L29" s="30"/>
      <c r="M29" s="30"/>
      <c r="N29" s="30"/>
      <c r="O29" s="30"/>
    </row>
    <row r="30" spans="2:15" ht="15.75" customHeight="1" x14ac:dyDescent="0.35">
      <c r="B30" s="59"/>
      <c r="C30" s="175"/>
      <c r="D30" s="175"/>
      <c r="E30" s="175"/>
      <c r="F30" s="175"/>
      <c r="G30" s="175"/>
      <c r="H30" s="176"/>
      <c r="I30" s="176"/>
      <c r="J30" s="188"/>
      <c r="K30" s="30"/>
      <c r="L30" s="30"/>
      <c r="M30" s="30"/>
      <c r="N30" s="30"/>
      <c r="O30" s="30"/>
    </row>
    <row r="31" spans="2:15" ht="31.5" thickBot="1" x14ac:dyDescent="0.4">
      <c r="B31" s="177" t="s">
        <v>187</v>
      </c>
      <c r="C31" s="178">
        <v>2016</v>
      </c>
      <c r="D31" s="179">
        <v>2017</v>
      </c>
      <c r="E31" s="179">
        <v>2018</v>
      </c>
      <c r="F31" s="179">
        <v>2019</v>
      </c>
      <c r="G31" s="179">
        <v>2020</v>
      </c>
      <c r="H31" s="180" t="s">
        <v>174</v>
      </c>
      <c r="I31" s="180" t="s">
        <v>175</v>
      </c>
      <c r="J31" s="188"/>
      <c r="K31" s="30"/>
      <c r="L31" s="30"/>
      <c r="M31" s="30"/>
      <c r="N31" s="30"/>
      <c r="O31" s="30"/>
    </row>
    <row r="32" spans="2:15" ht="15.75" customHeight="1" x14ac:dyDescent="0.35">
      <c r="B32" s="30" t="s">
        <v>188</v>
      </c>
      <c r="C32" s="956">
        <v>3.0618186981557698</v>
      </c>
      <c r="D32" s="186">
        <v>3.1020051287794601</v>
      </c>
      <c r="E32" s="186">
        <v>3.11144264348188</v>
      </c>
      <c r="F32" s="186">
        <v>3.1223700112819102</v>
      </c>
      <c r="G32" s="186">
        <v>2.5346322761179101</v>
      </c>
      <c r="H32" s="187">
        <v>-0.188234492721989</v>
      </c>
      <c r="I32" s="187">
        <v>-0.17218080951540299</v>
      </c>
      <c r="J32" s="188"/>
      <c r="K32" s="30"/>
      <c r="L32" s="30"/>
      <c r="M32" s="30"/>
      <c r="N32" s="30"/>
      <c r="O32" s="30"/>
    </row>
    <row r="33" spans="2:15" ht="15.75" customHeight="1" x14ac:dyDescent="0.35">
      <c r="B33" s="189" t="s">
        <v>189</v>
      </c>
      <c r="C33" s="190">
        <v>0.59104304751070802</v>
      </c>
      <c r="D33" s="191">
        <v>0.58084937445907903</v>
      </c>
      <c r="E33" s="191">
        <v>0.60038800920105195</v>
      </c>
      <c r="F33" s="191">
        <v>0.60551823126763604</v>
      </c>
      <c r="G33" s="191">
        <v>0.50126456442385603</v>
      </c>
      <c r="H33" s="192">
        <v>-0.172172630748918</v>
      </c>
      <c r="I33" s="192">
        <v>-0.15189838280810899</v>
      </c>
      <c r="J33" s="188"/>
      <c r="K33" s="30"/>
      <c r="L33" s="30"/>
      <c r="M33" s="30"/>
      <c r="N33" s="30"/>
      <c r="O33" s="30"/>
    </row>
    <row r="34" spans="2:15" ht="15.75" customHeight="1" x14ac:dyDescent="0.35">
      <c r="B34" s="59" t="s">
        <v>190</v>
      </c>
      <c r="C34" s="955">
        <v>3.65286174566647</v>
      </c>
      <c r="D34" s="181">
        <v>3.68285450323854</v>
      </c>
      <c r="E34" s="181">
        <v>3.7118306526829299</v>
      </c>
      <c r="F34" s="181">
        <v>3.7278882425495499</v>
      </c>
      <c r="G34" s="181">
        <v>3.0358968405417701</v>
      </c>
      <c r="H34" s="182">
        <v>-0.18562557592512999</v>
      </c>
      <c r="I34" s="182">
        <v>-0.168899057254668</v>
      </c>
      <c r="J34" s="188"/>
      <c r="K34" s="30"/>
      <c r="L34" s="30"/>
      <c r="M34" s="30"/>
      <c r="N34" s="30"/>
      <c r="O34" s="30"/>
    </row>
    <row r="35" spans="2:15" ht="15.75" customHeight="1" x14ac:dyDescent="0.35">
      <c r="B35" s="59"/>
      <c r="C35" s="175"/>
      <c r="D35" s="175"/>
      <c r="E35" s="175"/>
      <c r="F35" s="175"/>
      <c r="G35" s="175"/>
      <c r="H35" s="176"/>
      <c r="I35" s="176"/>
      <c r="J35" s="193"/>
      <c r="K35" s="30"/>
      <c r="L35" s="30"/>
      <c r="M35" s="30"/>
      <c r="N35" s="30"/>
      <c r="O35" s="30"/>
    </row>
    <row r="36" spans="2:15" ht="25.5" customHeight="1" x14ac:dyDescent="0.35">
      <c r="B36" s="30"/>
      <c r="C36" s="30"/>
      <c r="D36" s="30"/>
      <c r="E36" s="30"/>
      <c r="F36" s="30"/>
      <c r="G36" s="30"/>
      <c r="H36" s="30"/>
      <c r="I36" s="194" t="s">
        <v>191</v>
      </c>
      <c r="J36" s="193"/>
      <c r="K36" s="30"/>
      <c r="L36" s="30"/>
      <c r="M36" s="30"/>
      <c r="N36" s="30"/>
      <c r="O36" s="30"/>
    </row>
    <row r="37" spans="2:15" ht="15.75" customHeight="1" x14ac:dyDescent="0.35">
      <c r="B37" s="30"/>
      <c r="C37" s="30"/>
      <c r="D37" s="30"/>
      <c r="E37" s="30"/>
      <c r="F37" s="30"/>
      <c r="G37" s="30"/>
      <c r="H37" s="30"/>
      <c r="I37" s="30"/>
      <c r="J37" s="188"/>
      <c r="K37" s="30"/>
      <c r="L37" s="30"/>
      <c r="M37" s="30"/>
      <c r="N37" s="30"/>
      <c r="O37" s="30"/>
    </row>
    <row r="38" spans="2:15" ht="15.5" x14ac:dyDescent="0.35">
      <c r="B38" s="30"/>
      <c r="C38" s="195"/>
      <c r="D38" s="195"/>
      <c r="E38" s="195"/>
      <c r="F38" s="195"/>
      <c r="G38" s="195"/>
      <c r="H38" s="30"/>
      <c r="I38" s="30"/>
      <c r="J38" s="30"/>
      <c r="K38" s="30"/>
      <c r="L38" s="30"/>
      <c r="M38" s="30"/>
      <c r="N38" s="30"/>
      <c r="O38" s="30"/>
    </row>
  </sheetData>
  <hyperlinks>
    <hyperlink ref="B8" location="Contents!A1" display="Contents!A1"/>
    <hyperlink ref="D8" location="'Tab 2 - Total Use Proportion'!A1" display="Tab 2 - Total Use Proportion"/>
  </hyperlinks>
  <pageMargins left="0.7" right="0.7" top="0.75" bottom="0.75" header="0.3" footer="0.3"/>
  <pageSetup paperSize="9" scale="76"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0068CE"/>
  </sheetPr>
  <dimension ref="A1:AU139"/>
  <sheetViews>
    <sheetView showGridLines="0" zoomScale="80" zoomScaleNormal="80" workbookViewId="0">
      <selection activeCell="D8" sqref="D8"/>
    </sheetView>
  </sheetViews>
  <sheetFormatPr defaultColWidth="9.1796875" defaultRowHeight="14" x14ac:dyDescent="0.3"/>
  <cols>
    <col min="1" max="1" width="1.453125" style="62" customWidth="1"/>
    <col min="2" max="2" width="33.7265625" style="62" customWidth="1"/>
    <col min="3" max="3" width="10.54296875" style="71" customWidth="1"/>
    <col min="4" max="4" width="10.54296875" style="62" customWidth="1"/>
    <col min="5" max="5" width="33.7265625" style="62" customWidth="1"/>
    <col min="6" max="6" width="10.54296875" style="71" customWidth="1"/>
    <col min="7" max="7" width="10.54296875" style="62" customWidth="1"/>
    <col min="8" max="8" width="33.7265625" style="62" customWidth="1"/>
    <col min="9" max="9" width="10.54296875" style="71" customWidth="1"/>
    <col min="10" max="10" width="10.54296875" style="62" customWidth="1"/>
    <col min="11" max="11" width="33.7265625" style="62" customWidth="1"/>
    <col min="12" max="12" width="10.54296875" style="71" customWidth="1"/>
    <col min="13" max="13" width="14.1796875" style="62" customWidth="1"/>
    <col min="14" max="14" width="21" style="62" customWidth="1"/>
    <col min="15" max="15" width="14.1796875" style="71" customWidth="1"/>
    <col min="16" max="16" width="14.1796875" style="62" customWidth="1"/>
    <col min="17" max="17" width="21" style="62" customWidth="1"/>
    <col min="18" max="18" width="9.1796875" style="62"/>
    <col min="19" max="19" width="5.81640625" style="62" customWidth="1"/>
    <col min="20" max="20" width="9.453125" style="62" bestFit="1" customWidth="1"/>
    <col min="21" max="21" width="7.81640625" style="71" bestFit="1" customWidth="1"/>
    <col min="22" max="22" width="4.453125" style="62" bestFit="1" customWidth="1"/>
    <col min="23" max="23" width="9.54296875" style="62" customWidth="1"/>
    <col min="24" max="24" width="7.81640625" style="71" bestFit="1" customWidth="1"/>
    <col min="25" max="25" width="4.453125" style="62" bestFit="1" customWidth="1"/>
    <col min="26" max="26" width="33.54296875" style="62" customWidth="1"/>
    <col min="27" max="27" width="7.81640625" style="71" bestFit="1" customWidth="1"/>
    <col min="28" max="28" width="4.453125" style="62" bestFit="1" customWidth="1"/>
    <col min="29" max="29" width="10" style="62" customWidth="1"/>
    <col min="30" max="30" width="7.81640625" style="71" bestFit="1" customWidth="1"/>
    <col min="31" max="31" width="4.453125" style="62" bestFit="1" customWidth="1"/>
    <col min="32" max="32" width="10.453125" style="62" customWidth="1"/>
    <col min="33" max="33" width="7.81640625" style="71" bestFit="1" customWidth="1"/>
    <col min="34" max="34" width="4.453125" style="62" bestFit="1" customWidth="1"/>
    <col min="35" max="35" width="10.1796875" style="62" customWidth="1"/>
    <col min="36" max="16384" width="9.1796875" style="62"/>
  </cols>
  <sheetData>
    <row r="1" spans="1:47"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row>
    <row r="2" spans="1:47"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row>
    <row r="3" spans="1:47"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row>
    <row r="4" spans="1:47"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row>
    <row r="5" spans="1:47"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row>
    <row r="6" spans="1:47"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row>
    <row r="7" spans="1:47"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row>
    <row r="8" spans="1:47" s="15" customFormat="1" ht="18" x14ac:dyDescent="0.4">
      <c r="A8" s="30"/>
      <c r="B8" s="171" t="s">
        <v>131</v>
      </c>
      <c r="C8" s="20"/>
      <c r="D8" s="171" t="s">
        <v>1052</v>
      </c>
      <c r="E8" s="19"/>
      <c r="F8" s="19"/>
      <c r="G8" s="19"/>
      <c r="H8" s="19"/>
      <c r="I8" s="30"/>
      <c r="J8" s="30"/>
      <c r="K8" s="30"/>
      <c r="L8" s="30"/>
      <c r="M8" s="572"/>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row>
    <row r="10" spans="1:47" s="15" customFormat="1" ht="18" x14ac:dyDescent="0.4">
      <c r="A10" s="30"/>
      <c r="B10" s="20" t="s">
        <v>1053</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row>
    <row r="12" spans="1:47" ht="15.5" x14ac:dyDescent="0.35">
      <c r="A12" s="712"/>
      <c r="B12" s="64" t="s">
        <v>1054</v>
      </c>
      <c r="C12" s="606"/>
      <c r="D12" s="606"/>
      <c r="E12" s="64" t="s">
        <v>1055</v>
      </c>
      <c r="F12" s="606"/>
      <c r="G12" s="606"/>
      <c r="H12" s="64" t="s">
        <v>1056</v>
      </c>
      <c r="I12" s="606"/>
      <c r="J12" s="606"/>
      <c r="K12" s="64" t="s">
        <v>1057</v>
      </c>
      <c r="L12" s="606"/>
      <c r="M12" s="712"/>
      <c r="N12" s="712"/>
      <c r="O12" s="606"/>
      <c r="P12" s="712"/>
      <c r="Q12" s="712"/>
      <c r="R12" s="712"/>
      <c r="S12" s="712"/>
      <c r="T12" s="712"/>
      <c r="U12" s="713"/>
      <c r="V12" s="712"/>
      <c r="W12" s="712"/>
      <c r="X12" s="713"/>
      <c r="Y12" s="712"/>
      <c r="Z12" s="712"/>
      <c r="AA12" s="713"/>
      <c r="AB12" s="712"/>
      <c r="AC12" s="712"/>
      <c r="AD12" s="713"/>
      <c r="AE12" s="712"/>
      <c r="AF12" s="712"/>
      <c r="AG12" s="713"/>
      <c r="AH12" s="712"/>
      <c r="AI12" s="712"/>
      <c r="AJ12" s="712"/>
      <c r="AK12" s="712"/>
      <c r="AL12" s="712"/>
      <c r="AM12" s="712"/>
      <c r="AN12" s="712"/>
      <c r="AO12" s="712"/>
      <c r="AP12" s="712"/>
      <c r="AQ12" s="712"/>
      <c r="AR12" s="712"/>
      <c r="AS12" s="692"/>
      <c r="AT12" s="692"/>
      <c r="AU12" s="692"/>
    </row>
    <row r="13" spans="1:47" ht="77.5" x14ac:dyDescent="0.35">
      <c r="A13" s="712"/>
      <c r="B13" s="117" t="s">
        <v>1058</v>
      </c>
      <c r="C13" s="788"/>
      <c r="D13" s="788"/>
      <c r="E13" s="870" t="s">
        <v>1059</v>
      </c>
      <c r="F13" s="645"/>
      <c r="G13" s="645"/>
      <c r="H13" s="117" t="s">
        <v>1060</v>
      </c>
      <c r="I13" s="789"/>
      <c r="J13" s="789"/>
      <c r="K13" s="117" t="s">
        <v>1061</v>
      </c>
      <c r="L13" s="645"/>
      <c r="M13" s="712"/>
      <c r="N13" s="712"/>
      <c r="O13" s="645"/>
      <c r="P13" s="712"/>
      <c r="Q13" s="712"/>
      <c r="R13" s="712"/>
      <c r="S13" s="712"/>
      <c r="T13" s="712"/>
      <c r="U13" s="713"/>
      <c r="V13" s="712"/>
      <c r="W13" s="712"/>
      <c r="X13" s="713"/>
      <c r="Y13" s="712"/>
      <c r="Z13" s="712"/>
      <c r="AA13" s="713"/>
      <c r="AB13" s="712"/>
      <c r="AC13" s="712"/>
      <c r="AD13" s="713"/>
      <c r="AE13" s="712"/>
      <c r="AF13" s="712"/>
      <c r="AG13" s="713"/>
      <c r="AH13" s="712"/>
      <c r="AI13" s="712"/>
      <c r="AJ13" s="712"/>
      <c r="AK13" s="712"/>
      <c r="AL13" s="712"/>
      <c r="AM13" s="712"/>
      <c r="AN13" s="712"/>
      <c r="AO13" s="712"/>
      <c r="AP13" s="712"/>
      <c r="AQ13" s="712"/>
      <c r="AR13" s="712"/>
      <c r="AS13" s="692"/>
      <c r="AT13" s="692"/>
      <c r="AU13" s="692"/>
    </row>
    <row r="14" spans="1:47" ht="14.15" customHeight="1" x14ac:dyDescent="0.4">
      <c r="A14" s="712"/>
      <c r="B14" s="81"/>
      <c r="C14" s="606"/>
      <c r="D14" s="606"/>
      <c r="E14" s="81"/>
      <c r="F14" s="606"/>
      <c r="G14" s="606"/>
      <c r="H14" s="81"/>
      <c r="I14" s="606"/>
      <c r="J14" s="606"/>
      <c r="K14" s="81"/>
      <c r="L14" s="606"/>
      <c r="M14" s="712"/>
      <c r="N14" s="712"/>
      <c r="O14" s="645"/>
      <c r="P14" s="712"/>
      <c r="Q14" s="712"/>
      <c r="R14" s="712"/>
      <c r="S14" s="712"/>
      <c r="T14" s="712"/>
      <c r="U14" s="713"/>
      <c r="V14" s="712"/>
      <c r="W14" s="712"/>
      <c r="X14" s="713"/>
      <c r="Y14" s="712"/>
      <c r="Z14" s="712"/>
      <c r="AA14" s="713"/>
      <c r="AB14" s="712"/>
      <c r="AC14" s="712"/>
      <c r="AD14" s="713"/>
      <c r="AE14" s="712"/>
      <c r="AF14" s="712"/>
      <c r="AG14" s="713"/>
      <c r="AH14" s="712"/>
      <c r="AI14" s="712"/>
      <c r="AJ14" s="712"/>
      <c r="AK14" s="712"/>
      <c r="AL14" s="712"/>
      <c r="AM14" s="712"/>
      <c r="AN14" s="712"/>
      <c r="AO14" s="712"/>
      <c r="AP14" s="712"/>
      <c r="AQ14" s="712"/>
      <c r="AR14" s="712"/>
      <c r="AS14" s="692"/>
      <c r="AT14" s="692"/>
      <c r="AU14" s="692"/>
    </row>
    <row r="15" spans="1:47" ht="31.5" thickBot="1" x14ac:dyDescent="0.4">
      <c r="A15" s="712"/>
      <c r="B15" s="714" t="s">
        <v>1043</v>
      </c>
      <c r="C15" s="715" t="s">
        <v>710</v>
      </c>
      <c r="D15" s="606"/>
      <c r="E15" s="714" t="s">
        <v>1043</v>
      </c>
      <c r="F15" s="715" t="s">
        <v>710</v>
      </c>
      <c r="G15" s="606"/>
      <c r="H15" s="714" t="s">
        <v>1043</v>
      </c>
      <c r="I15" s="715" t="s">
        <v>710</v>
      </c>
      <c r="J15" s="606"/>
      <c r="K15" s="714" t="s">
        <v>1043</v>
      </c>
      <c r="L15" s="715" t="s">
        <v>710</v>
      </c>
      <c r="M15" s="712"/>
      <c r="N15" s="712"/>
      <c r="O15" s="645"/>
      <c r="P15" s="712"/>
      <c r="Q15" s="712"/>
      <c r="R15" s="712"/>
      <c r="S15" s="712"/>
      <c r="T15" s="712"/>
      <c r="U15" s="713"/>
      <c r="V15" s="712"/>
      <c r="W15" s="712"/>
      <c r="X15" s="713"/>
      <c r="Y15" s="712"/>
      <c r="Z15" s="712"/>
      <c r="AA15" s="713"/>
      <c r="AB15" s="712"/>
      <c r="AC15" s="712"/>
      <c r="AD15" s="713"/>
      <c r="AE15" s="712"/>
      <c r="AF15" s="712"/>
      <c r="AG15" s="713"/>
      <c r="AH15" s="712"/>
      <c r="AI15" s="712"/>
      <c r="AJ15" s="712"/>
      <c r="AK15" s="712"/>
      <c r="AL15" s="712"/>
      <c r="AM15" s="712"/>
      <c r="AN15" s="712"/>
      <c r="AO15" s="712"/>
      <c r="AP15" s="712"/>
      <c r="AQ15" s="712"/>
      <c r="AR15" s="712"/>
      <c r="AS15" s="692"/>
      <c r="AT15" s="692"/>
      <c r="AU15" s="692"/>
    </row>
    <row r="16" spans="1:47" ht="15.5" x14ac:dyDescent="0.35">
      <c r="A16" s="722"/>
      <c r="B16" s="717">
        <v>2016</v>
      </c>
      <c r="C16" s="763">
        <v>277</v>
      </c>
      <c r="D16" s="606"/>
      <c r="E16" s="764">
        <v>2016</v>
      </c>
      <c r="F16" s="709">
        <v>23</v>
      </c>
      <c r="G16" s="606"/>
      <c r="H16" s="717">
        <v>2016</v>
      </c>
      <c r="I16" s="763">
        <v>117</v>
      </c>
      <c r="J16" s="606"/>
      <c r="K16" s="717">
        <v>2016</v>
      </c>
      <c r="L16" s="765">
        <v>100</v>
      </c>
      <c r="M16" s="712"/>
      <c r="N16" s="712"/>
      <c r="O16" s="645"/>
      <c r="P16" s="712"/>
      <c r="Q16" s="712"/>
      <c r="R16" s="712"/>
      <c r="S16" s="712"/>
      <c r="T16" s="712"/>
      <c r="U16" s="713"/>
      <c r="V16" s="712"/>
      <c r="W16" s="712"/>
      <c r="X16" s="713"/>
      <c r="Y16" s="712"/>
      <c r="Z16" s="712"/>
      <c r="AA16" s="713"/>
      <c r="AB16" s="712"/>
      <c r="AC16" s="712"/>
      <c r="AD16" s="713"/>
      <c r="AE16" s="712"/>
      <c r="AF16" s="712"/>
      <c r="AG16" s="713"/>
      <c r="AH16" s="712"/>
      <c r="AI16" s="712"/>
      <c r="AJ16" s="712"/>
      <c r="AK16" s="712"/>
      <c r="AL16" s="712"/>
      <c r="AM16" s="712"/>
      <c r="AN16" s="712"/>
      <c r="AO16" s="712"/>
      <c r="AP16" s="712"/>
      <c r="AQ16" s="712"/>
      <c r="AR16" s="712"/>
      <c r="AS16" s="692"/>
      <c r="AT16" s="692"/>
      <c r="AU16" s="692"/>
    </row>
    <row r="17" spans="1:47" ht="15.5" x14ac:dyDescent="0.35">
      <c r="A17" s="722"/>
      <c r="B17" s="717">
        <v>2017</v>
      </c>
      <c r="C17" s="765">
        <v>132</v>
      </c>
      <c r="D17" s="606"/>
      <c r="E17" s="717">
        <v>2017</v>
      </c>
      <c r="F17" s="765">
        <v>1</v>
      </c>
      <c r="G17" s="606"/>
      <c r="H17" s="717">
        <v>2017</v>
      </c>
      <c r="I17" s="765">
        <v>57</v>
      </c>
      <c r="J17" s="606"/>
      <c r="K17" s="717">
        <v>2017</v>
      </c>
      <c r="L17" s="765">
        <v>67</v>
      </c>
      <c r="M17" s="712"/>
      <c r="N17" s="712"/>
      <c r="O17" s="645"/>
      <c r="P17" s="712"/>
      <c r="Q17" s="712"/>
      <c r="R17" s="712"/>
      <c r="S17" s="712"/>
      <c r="T17" s="712"/>
      <c r="U17" s="713"/>
      <c r="V17" s="712"/>
      <c r="W17" s="712"/>
      <c r="X17" s="713"/>
      <c r="Y17" s="712"/>
      <c r="Z17" s="712"/>
      <c r="AA17" s="713"/>
      <c r="AB17" s="712"/>
      <c r="AC17" s="712"/>
      <c r="AD17" s="713"/>
      <c r="AE17" s="712"/>
      <c r="AF17" s="712"/>
      <c r="AG17" s="713"/>
      <c r="AH17" s="712"/>
      <c r="AI17" s="712"/>
      <c r="AJ17" s="712"/>
      <c r="AK17" s="712"/>
      <c r="AL17" s="712"/>
      <c r="AM17" s="712"/>
      <c r="AN17" s="712"/>
      <c r="AO17" s="712"/>
      <c r="AP17" s="712"/>
      <c r="AQ17" s="712"/>
      <c r="AR17" s="712"/>
      <c r="AS17" s="692"/>
      <c r="AT17" s="692"/>
      <c r="AU17" s="692"/>
    </row>
    <row r="18" spans="1:47" ht="15.5" x14ac:dyDescent="0.35">
      <c r="A18" s="722"/>
      <c r="B18" s="717">
        <v>2018</v>
      </c>
      <c r="C18" s="765">
        <v>177</v>
      </c>
      <c r="D18" s="606"/>
      <c r="E18" s="717">
        <v>2018</v>
      </c>
      <c r="F18" s="765">
        <v>3</v>
      </c>
      <c r="G18" s="606"/>
      <c r="H18" s="717">
        <v>2018</v>
      </c>
      <c r="I18" s="765">
        <v>74</v>
      </c>
      <c r="J18" s="606"/>
      <c r="K18" s="717">
        <v>2018</v>
      </c>
      <c r="L18" s="765">
        <v>99</v>
      </c>
      <c r="M18" s="712"/>
      <c r="N18" s="712"/>
      <c r="O18" s="645"/>
      <c r="P18" s="712"/>
      <c r="Q18" s="712"/>
      <c r="R18" s="712"/>
      <c r="S18" s="712"/>
      <c r="T18" s="712"/>
      <c r="U18" s="712"/>
      <c r="V18" s="712"/>
      <c r="W18" s="712"/>
      <c r="X18" s="713"/>
      <c r="Y18" s="712"/>
      <c r="Z18" s="712"/>
      <c r="AA18" s="713"/>
      <c r="AB18" s="712"/>
      <c r="AC18" s="712"/>
      <c r="AD18" s="713"/>
      <c r="AE18" s="712"/>
      <c r="AF18" s="712"/>
      <c r="AG18" s="713"/>
      <c r="AH18" s="712"/>
      <c r="AI18" s="712"/>
      <c r="AJ18" s="713"/>
      <c r="AK18" s="712"/>
      <c r="AL18" s="712"/>
      <c r="AM18" s="712"/>
      <c r="AN18" s="712"/>
      <c r="AO18" s="712"/>
      <c r="AP18" s="712"/>
      <c r="AQ18" s="712"/>
      <c r="AR18" s="712"/>
      <c r="AS18" s="712"/>
      <c r="AT18" s="712"/>
      <c r="AU18" s="712"/>
    </row>
    <row r="19" spans="1:47" ht="15.5" x14ac:dyDescent="0.35">
      <c r="A19" s="712"/>
      <c r="B19" s="717">
        <v>2019</v>
      </c>
      <c r="C19" s="765">
        <v>146</v>
      </c>
      <c r="D19" s="606"/>
      <c r="E19" s="717">
        <v>2019</v>
      </c>
      <c r="F19" s="765">
        <v>3</v>
      </c>
      <c r="G19" s="606"/>
      <c r="H19" s="717">
        <v>2019</v>
      </c>
      <c r="I19" s="765">
        <v>41</v>
      </c>
      <c r="J19" s="606"/>
      <c r="K19" s="717">
        <v>2019</v>
      </c>
      <c r="L19" s="765">
        <v>107</v>
      </c>
      <c r="M19" s="712"/>
      <c r="N19" s="712"/>
      <c r="O19" s="645"/>
      <c r="P19" s="712"/>
      <c r="Q19" s="712"/>
      <c r="R19" s="712"/>
      <c r="S19" s="712"/>
      <c r="T19" s="712"/>
      <c r="U19" s="712"/>
      <c r="V19" s="712"/>
      <c r="W19" s="712"/>
      <c r="X19" s="692"/>
      <c r="Y19" s="692"/>
      <c r="Z19" s="692"/>
      <c r="AA19" s="692"/>
      <c r="AB19" s="692"/>
      <c r="AC19" s="692"/>
      <c r="AD19" s="692"/>
      <c r="AE19" s="692"/>
      <c r="AF19" s="692"/>
      <c r="AG19" s="692"/>
      <c r="AH19" s="692"/>
      <c r="AI19" s="692"/>
      <c r="AJ19" s="692"/>
      <c r="AK19" s="692"/>
      <c r="AL19" s="692"/>
      <c r="AM19" s="692"/>
      <c r="AN19" s="692"/>
      <c r="AO19" s="692"/>
      <c r="AP19" s="692"/>
      <c r="AQ19" s="692"/>
      <c r="AR19" s="692"/>
      <c r="AS19" s="692"/>
      <c r="AT19" s="692"/>
      <c r="AU19" s="692"/>
    </row>
    <row r="20" spans="1:47" ht="15.5" x14ac:dyDescent="0.35">
      <c r="A20" s="712"/>
      <c r="B20" s="717">
        <v>2020</v>
      </c>
      <c r="C20" s="765">
        <v>91</v>
      </c>
      <c r="D20" s="606"/>
      <c r="E20" s="717">
        <v>2020</v>
      </c>
      <c r="F20" s="765">
        <v>2</v>
      </c>
      <c r="G20" s="606"/>
      <c r="H20" s="717">
        <v>2020</v>
      </c>
      <c r="I20" s="765">
        <v>27</v>
      </c>
      <c r="J20" s="606"/>
      <c r="K20" s="717">
        <v>2020</v>
      </c>
      <c r="L20" s="765">
        <v>62</v>
      </c>
      <c r="M20" s="712"/>
      <c r="N20" s="712"/>
      <c r="O20" s="645"/>
      <c r="P20" s="712"/>
      <c r="Q20" s="712"/>
      <c r="R20" s="712"/>
      <c r="S20" s="712"/>
      <c r="T20" s="712"/>
      <c r="U20" s="712"/>
      <c r="V20" s="712"/>
      <c r="W20" s="712"/>
      <c r="X20" s="692"/>
      <c r="Y20" s="692"/>
      <c r="Z20" s="692"/>
      <c r="AA20" s="692"/>
      <c r="AB20" s="692"/>
      <c r="AC20" s="692"/>
      <c r="AD20" s="692"/>
      <c r="AE20" s="692"/>
      <c r="AF20" s="692"/>
      <c r="AG20" s="692"/>
      <c r="AH20" s="692"/>
      <c r="AI20" s="692"/>
      <c r="AJ20" s="692"/>
      <c r="AK20" s="692"/>
      <c r="AL20" s="692"/>
      <c r="AM20" s="692"/>
      <c r="AN20" s="692"/>
      <c r="AO20" s="692"/>
      <c r="AP20" s="692"/>
      <c r="AQ20" s="692"/>
      <c r="AR20" s="692"/>
      <c r="AS20" s="692"/>
      <c r="AT20" s="692"/>
      <c r="AU20" s="692"/>
    </row>
    <row r="21" spans="1:47" ht="15.5" x14ac:dyDescent="0.35">
      <c r="A21" s="712"/>
      <c r="B21" s="717"/>
      <c r="C21" s="709"/>
      <c r="D21" s="606"/>
      <c r="E21" s="717"/>
      <c r="F21" s="709"/>
      <c r="G21" s="606"/>
      <c r="H21" s="717"/>
      <c r="I21" s="709"/>
      <c r="J21" s="606"/>
      <c r="K21" s="692"/>
      <c r="L21" s="709"/>
      <c r="M21" s="712"/>
      <c r="N21" s="712"/>
      <c r="O21" s="645"/>
      <c r="P21" s="712"/>
      <c r="Q21" s="712"/>
      <c r="R21" s="712"/>
      <c r="S21" s="712"/>
      <c r="T21" s="712"/>
      <c r="U21" s="712"/>
      <c r="V21" s="712"/>
      <c r="W21" s="712"/>
      <c r="X21" s="692"/>
      <c r="Y21" s="692"/>
      <c r="Z21" s="692"/>
      <c r="AA21" s="692"/>
      <c r="AB21" s="692"/>
      <c r="AC21" s="692"/>
      <c r="AD21" s="692"/>
      <c r="AE21" s="692"/>
      <c r="AF21" s="692"/>
      <c r="AG21" s="692"/>
      <c r="AH21" s="692"/>
      <c r="AI21" s="692"/>
      <c r="AJ21" s="692"/>
      <c r="AK21" s="692"/>
      <c r="AL21" s="692"/>
      <c r="AM21" s="692"/>
      <c r="AN21" s="692"/>
      <c r="AO21" s="692"/>
      <c r="AP21" s="692"/>
      <c r="AQ21" s="692"/>
      <c r="AR21" s="692"/>
      <c r="AS21" s="692"/>
      <c r="AT21" s="692"/>
      <c r="AU21" s="692"/>
    </row>
    <row r="22" spans="1:47" ht="14.5" customHeight="1" x14ac:dyDescent="0.35">
      <c r="A22" s="712"/>
      <c r="B22" s="717"/>
      <c r="C22" s="709"/>
      <c r="D22" s="606"/>
      <c r="E22" s="717"/>
      <c r="F22" s="709"/>
      <c r="G22" s="606"/>
      <c r="H22" s="717"/>
      <c r="I22" s="709"/>
      <c r="J22" s="606"/>
      <c r="K22" s="717"/>
      <c r="L22" s="709"/>
      <c r="M22" s="712"/>
      <c r="N22" s="717"/>
      <c r="O22" s="645"/>
      <c r="P22" s="712"/>
      <c r="Q22" s="717"/>
      <c r="R22" s="692"/>
      <c r="S22" s="692"/>
      <c r="T22" s="692"/>
      <c r="U22" s="692"/>
      <c r="V22" s="692"/>
      <c r="W22" s="692"/>
      <c r="X22" s="692"/>
      <c r="Y22" s="692"/>
      <c r="Z22" s="692"/>
      <c r="AA22" s="692"/>
      <c r="AB22" s="692"/>
      <c r="AC22" s="692"/>
      <c r="AD22" s="692"/>
      <c r="AE22" s="692"/>
      <c r="AF22" s="692"/>
      <c r="AG22" s="692"/>
      <c r="AH22" s="692"/>
      <c r="AI22" s="692"/>
      <c r="AJ22" s="692"/>
      <c r="AK22" s="692"/>
      <c r="AL22" s="692"/>
      <c r="AM22" s="692"/>
      <c r="AN22" s="692"/>
      <c r="AO22" s="692"/>
      <c r="AP22" s="692"/>
      <c r="AQ22" s="692"/>
      <c r="AR22" s="692"/>
      <c r="AS22" s="692"/>
      <c r="AT22" s="692"/>
      <c r="AU22" s="692"/>
    </row>
    <row r="23" spans="1:47" ht="15.5" x14ac:dyDescent="0.35">
      <c r="A23" s="712"/>
      <c r="B23" s="64" t="s">
        <v>1062</v>
      </c>
      <c r="C23" s="713"/>
      <c r="D23" s="712"/>
      <c r="E23" s="712"/>
      <c r="F23" s="713"/>
      <c r="G23" s="712"/>
      <c r="H23" s="712"/>
      <c r="I23" s="713"/>
      <c r="J23" s="712"/>
      <c r="K23" s="712"/>
      <c r="L23" s="713"/>
      <c r="M23" s="712"/>
      <c r="N23" s="712"/>
      <c r="O23" s="713"/>
      <c r="P23" s="712"/>
      <c r="Q23" s="712"/>
      <c r="R23" s="692"/>
      <c r="S23" s="692"/>
      <c r="T23" s="692"/>
      <c r="U23" s="692"/>
      <c r="V23" s="692"/>
      <c r="W23" s="692"/>
      <c r="X23" s="692"/>
      <c r="Y23" s="692"/>
      <c r="Z23" s="692"/>
      <c r="AA23" s="692"/>
      <c r="AB23" s="692"/>
      <c r="AC23" s="692"/>
      <c r="AD23" s="692"/>
      <c r="AE23" s="692"/>
      <c r="AF23" s="692"/>
      <c r="AG23" s="692"/>
      <c r="AH23" s="692"/>
      <c r="AI23" s="692"/>
      <c r="AJ23" s="692"/>
      <c r="AK23" s="692"/>
      <c r="AL23" s="692"/>
      <c r="AM23" s="692"/>
      <c r="AN23" s="692"/>
      <c r="AO23" s="692"/>
      <c r="AP23" s="692"/>
      <c r="AQ23" s="692"/>
      <c r="AR23" s="692"/>
      <c r="AS23" s="692"/>
      <c r="AT23" s="692"/>
      <c r="AU23" s="692"/>
    </row>
    <row r="24" spans="1:47" s="73" customFormat="1" ht="15.5" x14ac:dyDescent="0.35">
      <c r="A24" s="734"/>
      <c r="B24" s="113" t="s">
        <v>1063</v>
      </c>
      <c r="C24" s="713"/>
      <c r="D24" s="712"/>
      <c r="E24" s="712"/>
      <c r="F24" s="713"/>
      <c r="G24" s="712"/>
      <c r="H24" s="712"/>
      <c r="I24" s="713"/>
      <c r="J24" s="712"/>
      <c r="K24" s="712"/>
      <c r="L24" s="713"/>
      <c r="M24" s="712"/>
      <c r="N24" s="712"/>
      <c r="O24" s="713"/>
      <c r="P24" s="712"/>
      <c r="Q24" s="712"/>
      <c r="R24" s="735"/>
      <c r="S24" s="735"/>
      <c r="T24" s="735"/>
      <c r="U24" s="735"/>
      <c r="V24" s="735"/>
      <c r="W24" s="735"/>
      <c r="X24" s="735"/>
      <c r="Y24" s="735"/>
      <c r="Z24" s="735"/>
      <c r="AA24" s="735"/>
      <c r="AB24" s="735"/>
      <c r="AC24" s="735"/>
      <c r="AD24" s="735"/>
      <c r="AE24" s="735"/>
      <c r="AF24" s="735"/>
      <c r="AG24" s="735"/>
      <c r="AH24" s="735"/>
      <c r="AI24" s="735"/>
      <c r="AJ24" s="735"/>
      <c r="AK24" s="735"/>
      <c r="AL24" s="735"/>
      <c r="AM24" s="735"/>
      <c r="AN24" s="735"/>
      <c r="AO24" s="735"/>
      <c r="AP24" s="735"/>
      <c r="AQ24" s="735"/>
      <c r="AR24" s="735"/>
      <c r="AS24" s="735"/>
      <c r="AT24" s="735"/>
      <c r="AU24" s="735"/>
    </row>
    <row r="25" spans="1:47" s="73" customFormat="1" ht="15.5" x14ac:dyDescent="0.35">
      <c r="A25" s="734"/>
      <c r="B25" s="712"/>
      <c r="C25" s="713"/>
      <c r="D25" s="712"/>
      <c r="E25" s="712"/>
      <c r="F25" s="713"/>
      <c r="G25" s="712"/>
      <c r="H25" s="712"/>
      <c r="I25" s="713"/>
      <c r="J25" s="712"/>
      <c r="K25" s="712"/>
      <c r="L25" s="713"/>
      <c r="M25" s="712"/>
      <c r="N25" s="712"/>
      <c r="O25" s="713"/>
      <c r="P25" s="712"/>
      <c r="Q25" s="712"/>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row>
    <row r="26" spans="1:47" ht="15.5" x14ac:dyDescent="0.35">
      <c r="A26" s="712"/>
      <c r="B26" s="722"/>
      <c r="C26" s="726"/>
      <c r="D26" s="692"/>
      <c r="E26" s="755">
        <v>2016</v>
      </c>
      <c r="F26" s="726"/>
      <c r="G26" s="692"/>
      <c r="H26" s="755">
        <v>2017</v>
      </c>
      <c r="I26" s="726"/>
      <c r="J26" s="692"/>
      <c r="K26" s="755">
        <v>2018</v>
      </c>
      <c r="L26" s="726"/>
      <c r="M26" s="727">
        <v>2019</v>
      </c>
      <c r="N26" s="728"/>
      <c r="O26" s="726"/>
      <c r="P26" s="727">
        <v>2020</v>
      </c>
      <c r="Q26" s="692"/>
      <c r="R26" s="692"/>
      <c r="S26" s="692"/>
      <c r="T26" s="692"/>
      <c r="U26" s="692"/>
      <c r="V26" s="692"/>
      <c r="W26" s="692"/>
      <c r="X26" s="692"/>
      <c r="Y26" s="692"/>
      <c r="Z26" s="692"/>
      <c r="AA26" s="692"/>
      <c r="AB26" s="692"/>
      <c r="AC26" s="692"/>
      <c r="AD26" s="692"/>
      <c r="AE26" s="692"/>
      <c r="AF26" s="692"/>
      <c r="AG26" s="692"/>
      <c r="AH26" s="692"/>
      <c r="AI26" s="692"/>
      <c r="AJ26" s="692"/>
      <c r="AK26" s="692"/>
      <c r="AL26" s="692"/>
      <c r="AM26" s="692"/>
      <c r="AN26" s="692"/>
      <c r="AO26" s="692"/>
      <c r="AP26" s="692"/>
      <c r="AQ26" s="692"/>
      <c r="AR26" s="692"/>
      <c r="AS26" s="692"/>
      <c r="AT26" s="692"/>
      <c r="AU26" s="692"/>
    </row>
    <row r="27" spans="1:47" s="73" customFormat="1" ht="16" thickBot="1" x14ac:dyDescent="0.4">
      <c r="A27" s="734"/>
      <c r="B27" s="536" t="s">
        <v>384</v>
      </c>
      <c r="C27" s="673" t="s">
        <v>899</v>
      </c>
      <c r="D27" s="674" t="s">
        <v>1021</v>
      </c>
      <c r="E27" s="684" t="s">
        <v>1022</v>
      </c>
      <c r="F27" s="673" t="s">
        <v>899</v>
      </c>
      <c r="G27" s="674" t="s">
        <v>1021</v>
      </c>
      <c r="H27" s="674" t="s">
        <v>1022</v>
      </c>
      <c r="I27" s="673" t="s">
        <v>899</v>
      </c>
      <c r="J27" s="674" t="s">
        <v>1021</v>
      </c>
      <c r="K27" s="674" t="s">
        <v>1022</v>
      </c>
      <c r="L27" s="673" t="s">
        <v>899</v>
      </c>
      <c r="M27" s="674" t="s">
        <v>1021</v>
      </c>
      <c r="N27" s="674" t="s">
        <v>1022</v>
      </c>
      <c r="O27" s="673" t="s">
        <v>899</v>
      </c>
      <c r="P27" s="674" t="s">
        <v>1021</v>
      </c>
      <c r="Q27" s="674" t="s">
        <v>1022</v>
      </c>
      <c r="R27" s="735"/>
      <c r="S27" s="735"/>
      <c r="T27" s="735"/>
      <c r="U27" s="735"/>
      <c r="V27" s="735"/>
      <c r="W27" s="735"/>
      <c r="X27" s="735"/>
      <c r="Y27" s="735"/>
      <c r="Z27" s="735"/>
      <c r="AA27" s="735"/>
      <c r="AB27" s="735"/>
      <c r="AC27" s="735"/>
      <c r="AD27" s="735"/>
      <c r="AE27" s="735"/>
      <c r="AF27" s="735"/>
      <c r="AG27" s="735"/>
      <c r="AH27" s="735"/>
      <c r="AI27" s="735"/>
      <c r="AJ27" s="735"/>
      <c r="AK27" s="735"/>
      <c r="AL27" s="735"/>
      <c r="AM27" s="735"/>
      <c r="AN27" s="735"/>
      <c r="AO27" s="735"/>
      <c r="AP27" s="735"/>
      <c r="AQ27" s="735"/>
      <c r="AR27" s="735"/>
      <c r="AS27" s="735"/>
      <c r="AT27" s="735"/>
      <c r="AU27" s="735"/>
    </row>
    <row r="28" spans="1:47" s="73" customFormat="1" ht="15.5" x14ac:dyDescent="0.35">
      <c r="A28" s="734"/>
      <c r="B28" s="749" t="s">
        <v>351</v>
      </c>
      <c r="C28" s="757">
        <v>1.2903225806451613E-2</v>
      </c>
      <c r="D28" s="751">
        <v>2</v>
      </c>
      <c r="E28" s="758">
        <v>155</v>
      </c>
      <c r="F28" s="757">
        <v>2.2727272727272728E-2</v>
      </c>
      <c r="G28" s="751">
        <v>3</v>
      </c>
      <c r="H28" s="751">
        <v>132</v>
      </c>
      <c r="I28" s="750">
        <v>1.1299435028248588E-2</v>
      </c>
      <c r="J28" s="766">
        <v>2</v>
      </c>
      <c r="K28" s="766">
        <v>177</v>
      </c>
      <c r="L28" s="750">
        <v>1.3698630136986301E-2</v>
      </c>
      <c r="M28" s="766">
        <v>2</v>
      </c>
      <c r="N28" s="766">
        <v>146</v>
      </c>
      <c r="O28" s="750">
        <v>0</v>
      </c>
      <c r="P28" s="766">
        <v>0</v>
      </c>
      <c r="Q28" s="766">
        <v>91</v>
      </c>
      <c r="R28" s="735"/>
      <c r="S28" s="735"/>
      <c r="T28" s="735"/>
      <c r="U28" s="735"/>
      <c r="V28" s="735"/>
      <c r="W28" s="735"/>
      <c r="X28" s="735"/>
      <c r="Y28" s="735"/>
      <c r="Z28" s="735"/>
      <c r="AA28" s="735"/>
      <c r="AB28" s="735"/>
      <c r="AC28" s="735"/>
      <c r="AD28" s="735"/>
      <c r="AE28" s="735"/>
      <c r="AF28" s="735"/>
      <c r="AG28" s="735"/>
      <c r="AH28" s="735"/>
      <c r="AI28" s="735"/>
      <c r="AJ28" s="735"/>
      <c r="AK28" s="735"/>
      <c r="AL28" s="735"/>
      <c r="AM28" s="735"/>
      <c r="AN28" s="735"/>
      <c r="AO28" s="735"/>
      <c r="AP28" s="735"/>
      <c r="AQ28" s="735"/>
      <c r="AR28" s="735"/>
      <c r="AS28" s="735"/>
      <c r="AT28" s="735"/>
      <c r="AU28" s="735"/>
    </row>
    <row r="29" spans="1:47" s="73" customFormat="1" ht="15.5" x14ac:dyDescent="0.35">
      <c r="A29" s="734"/>
      <c r="B29" s="752" t="s">
        <v>1023</v>
      </c>
      <c r="C29" s="750" t="s">
        <v>352</v>
      </c>
      <c r="D29" s="753">
        <v>0</v>
      </c>
      <c r="E29" s="759">
        <v>0</v>
      </c>
      <c r="F29" s="750" t="s">
        <v>352</v>
      </c>
      <c r="G29" s="753">
        <v>0</v>
      </c>
      <c r="H29" s="753">
        <v>0</v>
      </c>
      <c r="I29" s="750" t="s">
        <v>352</v>
      </c>
      <c r="J29" s="766">
        <v>0</v>
      </c>
      <c r="K29" s="766">
        <v>0</v>
      </c>
      <c r="L29" s="750" t="s">
        <v>352</v>
      </c>
      <c r="M29" s="766">
        <v>0</v>
      </c>
      <c r="N29" s="766">
        <v>0</v>
      </c>
      <c r="O29" s="750">
        <v>0</v>
      </c>
      <c r="P29" s="766">
        <v>0</v>
      </c>
      <c r="Q29" s="766">
        <v>4</v>
      </c>
      <c r="R29" s="735"/>
      <c r="S29" s="735"/>
      <c r="T29" s="735"/>
      <c r="U29" s="735"/>
      <c r="V29" s="735"/>
      <c r="W29" s="735"/>
      <c r="X29" s="735"/>
      <c r="Y29" s="735"/>
      <c r="Z29" s="735"/>
      <c r="AA29" s="735"/>
      <c r="AB29" s="735"/>
      <c r="AC29" s="735"/>
      <c r="AD29" s="735"/>
      <c r="AE29" s="735"/>
      <c r="AF29" s="735"/>
      <c r="AG29" s="735"/>
      <c r="AH29" s="735"/>
      <c r="AI29" s="735"/>
      <c r="AJ29" s="735"/>
      <c r="AK29" s="735"/>
      <c r="AL29" s="735"/>
      <c r="AM29" s="735"/>
      <c r="AN29" s="735"/>
      <c r="AO29" s="735"/>
      <c r="AP29" s="735"/>
      <c r="AQ29" s="735"/>
      <c r="AR29" s="735"/>
      <c r="AS29" s="735"/>
      <c r="AT29" s="735"/>
      <c r="AU29" s="735"/>
    </row>
    <row r="30" spans="1:47" s="73" customFormat="1" ht="15.5" x14ac:dyDescent="0.35">
      <c r="A30" s="734"/>
      <c r="B30" s="752" t="s">
        <v>1024</v>
      </c>
      <c r="C30" s="750">
        <v>0</v>
      </c>
      <c r="D30" s="753">
        <v>0</v>
      </c>
      <c r="E30" s="759">
        <v>154</v>
      </c>
      <c r="F30" s="750">
        <v>0</v>
      </c>
      <c r="G30" s="753">
        <v>0</v>
      </c>
      <c r="H30" s="753">
        <v>130</v>
      </c>
      <c r="I30" s="750">
        <v>5.7142857142857143E-3</v>
      </c>
      <c r="J30" s="766">
        <v>1</v>
      </c>
      <c r="K30" s="766">
        <v>175</v>
      </c>
      <c r="L30" s="750">
        <v>0</v>
      </c>
      <c r="M30" s="766">
        <v>0</v>
      </c>
      <c r="N30" s="766">
        <v>145</v>
      </c>
      <c r="O30" s="750">
        <v>0</v>
      </c>
      <c r="P30" s="766">
        <v>0</v>
      </c>
      <c r="Q30" s="766">
        <v>87</v>
      </c>
      <c r="R30" s="735"/>
      <c r="S30" s="735"/>
      <c r="T30" s="735"/>
      <c r="U30" s="735"/>
      <c r="V30" s="735"/>
      <c r="W30" s="735"/>
      <c r="X30" s="735"/>
      <c r="Y30" s="735"/>
      <c r="Z30" s="735"/>
      <c r="AA30" s="735"/>
      <c r="AB30" s="735"/>
      <c r="AC30" s="735"/>
      <c r="AD30" s="735"/>
      <c r="AE30" s="735"/>
      <c r="AF30" s="735"/>
      <c r="AG30" s="735"/>
      <c r="AH30" s="735"/>
      <c r="AI30" s="735"/>
      <c r="AJ30" s="735"/>
      <c r="AK30" s="735"/>
      <c r="AL30" s="735"/>
      <c r="AM30" s="735"/>
      <c r="AN30" s="735"/>
      <c r="AO30" s="735"/>
      <c r="AP30" s="735"/>
      <c r="AQ30" s="735"/>
      <c r="AR30" s="735"/>
      <c r="AS30" s="735"/>
      <c r="AT30" s="735"/>
      <c r="AU30" s="735"/>
    </row>
    <row r="31" spans="1:47" s="73" customFormat="1" ht="15.5" x14ac:dyDescent="0.35">
      <c r="A31" s="734"/>
      <c r="B31" s="752" t="s">
        <v>357</v>
      </c>
      <c r="C31" s="750">
        <v>0</v>
      </c>
      <c r="D31" s="753">
        <v>0</v>
      </c>
      <c r="E31" s="759">
        <v>155</v>
      </c>
      <c r="F31" s="750">
        <v>1.5151515151515152E-2</v>
      </c>
      <c r="G31" s="753">
        <v>2</v>
      </c>
      <c r="H31" s="753">
        <v>132</v>
      </c>
      <c r="I31" s="750">
        <v>0</v>
      </c>
      <c r="J31" s="766">
        <v>0</v>
      </c>
      <c r="K31" s="766">
        <v>177</v>
      </c>
      <c r="L31" s="750">
        <v>0</v>
      </c>
      <c r="M31" s="766">
        <v>0</v>
      </c>
      <c r="N31" s="766">
        <v>146</v>
      </c>
      <c r="O31" s="750">
        <v>0</v>
      </c>
      <c r="P31" s="766">
        <v>0</v>
      </c>
      <c r="Q31" s="766">
        <v>91</v>
      </c>
      <c r="R31" s="735"/>
      <c r="S31" s="735"/>
      <c r="T31" s="735"/>
      <c r="U31" s="735"/>
      <c r="V31" s="735"/>
      <c r="W31" s="735"/>
      <c r="X31" s="735"/>
      <c r="Y31" s="735"/>
      <c r="Z31" s="735"/>
      <c r="AA31" s="735"/>
      <c r="AB31" s="735"/>
      <c r="AC31" s="735"/>
      <c r="AD31" s="735"/>
      <c r="AE31" s="735"/>
      <c r="AF31" s="735"/>
      <c r="AG31" s="735"/>
      <c r="AH31" s="735"/>
      <c r="AI31" s="735"/>
      <c r="AJ31" s="735"/>
      <c r="AK31" s="735"/>
      <c r="AL31" s="735"/>
      <c r="AM31" s="735"/>
      <c r="AN31" s="735"/>
      <c r="AO31" s="735"/>
      <c r="AP31" s="735"/>
      <c r="AQ31" s="735"/>
      <c r="AR31" s="735"/>
      <c r="AS31" s="735"/>
      <c r="AT31" s="735"/>
      <c r="AU31" s="735"/>
    </row>
    <row r="32" spans="1:47" s="73" customFormat="1" ht="15.5" x14ac:dyDescent="0.35">
      <c r="A32" s="734"/>
      <c r="B32" s="752" t="s">
        <v>1025</v>
      </c>
      <c r="C32" s="750">
        <v>0</v>
      </c>
      <c r="D32" s="753">
        <v>0</v>
      </c>
      <c r="E32" s="759">
        <v>155</v>
      </c>
      <c r="F32" s="750">
        <v>1.5151515151515152E-2</v>
      </c>
      <c r="G32" s="753">
        <v>2</v>
      </c>
      <c r="H32" s="753">
        <v>132</v>
      </c>
      <c r="I32" s="750">
        <v>1.6949152542372881E-2</v>
      </c>
      <c r="J32" s="766">
        <v>3</v>
      </c>
      <c r="K32" s="766">
        <v>177</v>
      </c>
      <c r="L32" s="750">
        <v>6.8493150684931503E-3</v>
      </c>
      <c r="M32" s="766">
        <v>1</v>
      </c>
      <c r="N32" s="766">
        <v>146</v>
      </c>
      <c r="O32" s="750">
        <v>0</v>
      </c>
      <c r="P32" s="766">
        <v>0</v>
      </c>
      <c r="Q32" s="766">
        <v>91</v>
      </c>
      <c r="R32" s="735"/>
      <c r="S32" s="735"/>
      <c r="T32" s="735"/>
      <c r="U32" s="735"/>
      <c r="V32" s="735"/>
      <c r="W32" s="735"/>
      <c r="X32" s="735"/>
      <c r="Y32" s="735"/>
      <c r="Z32" s="735"/>
      <c r="AA32" s="735"/>
      <c r="AB32" s="735"/>
      <c r="AC32" s="735"/>
      <c r="AD32" s="735"/>
      <c r="AE32" s="735"/>
      <c r="AF32" s="735"/>
      <c r="AG32" s="735"/>
      <c r="AH32" s="735"/>
      <c r="AI32" s="735"/>
      <c r="AJ32" s="735"/>
      <c r="AK32" s="735"/>
      <c r="AL32" s="735"/>
      <c r="AM32" s="735"/>
      <c r="AN32" s="735"/>
      <c r="AO32" s="735"/>
      <c r="AP32" s="735"/>
      <c r="AQ32" s="735"/>
      <c r="AR32" s="735"/>
      <c r="AS32" s="735"/>
      <c r="AT32" s="735"/>
      <c r="AU32" s="735"/>
    </row>
    <row r="33" spans="1:47" s="73" customFormat="1" ht="15.5" x14ac:dyDescent="0.35">
      <c r="A33" s="734"/>
      <c r="B33" s="752" t="s">
        <v>1026</v>
      </c>
      <c r="C33" s="750">
        <v>0.18954248366013071</v>
      </c>
      <c r="D33" s="753">
        <v>29</v>
      </c>
      <c r="E33" s="759">
        <v>153</v>
      </c>
      <c r="F33" s="750">
        <v>0.36923076923076925</v>
      </c>
      <c r="G33" s="753">
        <v>48</v>
      </c>
      <c r="H33" s="753">
        <v>130</v>
      </c>
      <c r="I33" s="750">
        <v>0.30113636363636365</v>
      </c>
      <c r="J33" s="766">
        <v>53</v>
      </c>
      <c r="K33" s="766">
        <v>176</v>
      </c>
      <c r="L33" s="750">
        <v>0.24827586206896551</v>
      </c>
      <c r="M33" s="766">
        <v>36</v>
      </c>
      <c r="N33" s="766">
        <v>145</v>
      </c>
      <c r="O33" s="750">
        <v>0</v>
      </c>
      <c r="P33" s="766">
        <v>0</v>
      </c>
      <c r="Q33" s="766">
        <v>87</v>
      </c>
      <c r="R33" s="735"/>
      <c r="S33" s="735"/>
      <c r="T33" s="735"/>
      <c r="U33" s="735"/>
      <c r="V33" s="735"/>
      <c r="W33" s="735"/>
      <c r="X33" s="735"/>
      <c r="Y33" s="735"/>
      <c r="Z33" s="735"/>
      <c r="AA33" s="735"/>
      <c r="AB33" s="735"/>
      <c r="AC33" s="735"/>
      <c r="AD33" s="735"/>
      <c r="AE33" s="735"/>
      <c r="AF33" s="735"/>
      <c r="AG33" s="735"/>
      <c r="AH33" s="735"/>
      <c r="AI33" s="735"/>
      <c r="AJ33" s="735"/>
      <c r="AK33" s="735"/>
      <c r="AL33" s="735"/>
      <c r="AM33" s="735"/>
      <c r="AN33" s="735"/>
      <c r="AO33" s="735"/>
      <c r="AP33" s="735"/>
      <c r="AQ33" s="735"/>
      <c r="AR33" s="735"/>
      <c r="AS33" s="735"/>
      <c r="AT33" s="735"/>
      <c r="AU33" s="735"/>
    </row>
    <row r="34" spans="1:47" s="73" customFormat="1" ht="15.5" x14ac:dyDescent="0.35">
      <c r="A34" s="734"/>
      <c r="B34" s="752" t="s">
        <v>1028</v>
      </c>
      <c r="C34" s="750">
        <v>6.4516129032258064E-3</v>
      </c>
      <c r="D34" s="753">
        <v>1</v>
      </c>
      <c r="E34" s="759">
        <v>155</v>
      </c>
      <c r="F34" s="750">
        <v>6.8702290076335881E-2</v>
      </c>
      <c r="G34" s="753">
        <v>9</v>
      </c>
      <c r="H34" s="753">
        <v>131</v>
      </c>
      <c r="I34" s="750">
        <v>4.519774011299435E-2</v>
      </c>
      <c r="J34" s="766">
        <v>8</v>
      </c>
      <c r="K34" s="766">
        <v>177</v>
      </c>
      <c r="L34" s="750">
        <v>4.1095890410958902E-2</v>
      </c>
      <c r="M34" s="766">
        <v>6</v>
      </c>
      <c r="N34" s="766">
        <v>146</v>
      </c>
      <c r="O34" s="750">
        <v>0</v>
      </c>
      <c r="P34" s="766">
        <v>0</v>
      </c>
      <c r="Q34" s="766">
        <v>91</v>
      </c>
      <c r="R34" s="735"/>
      <c r="S34" s="735"/>
      <c r="T34" s="735"/>
      <c r="U34" s="735"/>
      <c r="V34" s="735"/>
      <c r="W34" s="735"/>
      <c r="X34" s="735"/>
      <c r="Y34" s="735"/>
      <c r="Z34" s="735"/>
      <c r="AA34" s="735"/>
      <c r="AB34" s="735"/>
      <c r="AC34" s="735"/>
      <c r="AD34" s="735"/>
      <c r="AE34" s="735"/>
      <c r="AF34" s="735"/>
      <c r="AG34" s="735"/>
      <c r="AH34" s="735"/>
      <c r="AI34" s="735"/>
      <c r="AJ34" s="735"/>
      <c r="AK34" s="735"/>
      <c r="AL34" s="735"/>
      <c r="AM34" s="735"/>
      <c r="AN34" s="735"/>
      <c r="AO34" s="735"/>
      <c r="AP34" s="735"/>
      <c r="AQ34" s="735"/>
      <c r="AR34" s="735"/>
      <c r="AS34" s="735"/>
      <c r="AT34" s="735"/>
      <c r="AU34" s="735"/>
    </row>
    <row r="35" spans="1:47" s="73" customFormat="1" ht="15.5" x14ac:dyDescent="0.35">
      <c r="A35" s="734"/>
      <c r="B35" s="752" t="s">
        <v>880</v>
      </c>
      <c r="C35" s="750">
        <v>0</v>
      </c>
      <c r="D35" s="753">
        <v>0</v>
      </c>
      <c r="E35" s="759">
        <v>1</v>
      </c>
      <c r="F35" s="750" t="s">
        <v>352</v>
      </c>
      <c r="G35" s="753">
        <v>0</v>
      </c>
      <c r="H35" s="753">
        <v>0</v>
      </c>
      <c r="I35" s="750">
        <v>1</v>
      </c>
      <c r="J35" s="766">
        <v>1</v>
      </c>
      <c r="K35" s="766">
        <v>1</v>
      </c>
      <c r="L35" s="750" t="s">
        <v>352</v>
      </c>
      <c r="M35" s="766">
        <v>0</v>
      </c>
      <c r="N35" s="766">
        <v>0</v>
      </c>
      <c r="O35" s="750">
        <v>0</v>
      </c>
      <c r="P35" s="766">
        <v>0</v>
      </c>
      <c r="Q35" s="766">
        <v>91</v>
      </c>
      <c r="R35" s="735"/>
      <c r="S35" s="735"/>
      <c r="T35" s="735"/>
      <c r="U35" s="735"/>
      <c r="V35" s="735"/>
      <c r="W35" s="735"/>
      <c r="X35" s="735"/>
      <c r="Y35" s="735"/>
      <c r="Z35" s="735"/>
      <c r="AA35" s="735"/>
      <c r="AB35" s="735"/>
      <c r="AC35" s="735"/>
      <c r="AD35" s="735"/>
      <c r="AE35" s="735"/>
      <c r="AF35" s="735"/>
      <c r="AG35" s="735"/>
      <c r="AH35" s="735"/>
      <c r="AI35" s="735"/>
      <c r="AJ35" s="735"/>
      <c r="AK35" s="735"/>
      <c r="AL35" s="735"/>
      <c r="AM35" s="735"/>
      <c r="AN35" s="735"/>
      <c r="AO35" s="735"/>
      <c r="AP35" s="735"/>
      <c r="AQ35" s="735"/>
      <c r="AR35" s="735"/>
      <c r="AS35" s="735"/>
      <c r="AT35" s="735"/>
      <c r="AU35" s="735"/>
    </row>
    <row r="36" spans="1:47" s="73" customFormat="1" ht="15.5" x14ac:dyDescent="0.35">
      <c r="A36" s="734"/>
      <c r="B36" s="752" t="s">
        <v>902</v>
      </c>
      <c r="C36" s="750">
        <v>0</v>
      </c>
      <c r="D36" s="753">
        <v>0</v>
      </c>
      <c r="E36" s="759">
        <v>0</v>
      </c>
      <c r="F36" s="750">
        <v>1</v>
      </c>
      <c r="G36" s="753">
        <v>1</v>
      </c>
      <c r="H36" s="753">
        <v>1</v>
      </c>
      <c r="I36" s="750">
        <v>0</v>
      </c>
      <c r="J36" s="766">
        <v>0</v>
      </c>
      <c r="K36" s="766">
        <v>1</v>
      </c>
      <c r="L36" s="750" t="s">
        <v>352</v>
      </c>
      <c r="M36" s="766">
        <v>0</v>
      </c>
      <c r="N36" s="766">
        <v>0</v>
      </c>
      <c r="O36" s="750">
        <v>0.25</v>
      </c>
      <c r="P36" s="766">
        <v>1</v>
      </c>
      <c r="Q36" s="766">
        <v>4</v>
      </c>
      <c r="R36" s="735"/>
      <c r="S36" s="735"/>
      <c r="T36" s="735"/>
      <c r="U36" s="735"/>
      <c r="V36" s="735"/>
      <c r="W36" s="735"/>
      <c r="X36" s="735"/>
      <c r="Y36" s="735"/>
      <c r="Z36" s="735"/>
      <c r="AA36" s="735"/>
      <c r="AB36" s="735"/>
      <c r="AC36" s="735"/>
      <c r="AD36" s="735"/>
      <c r="AE36" s="735"/>
      <c r="AF36" s="735"/>
      <c r="AG36" s="735"/>
      <c r="AH36" s="735"/>
      <c r="AI36" s="735"/>
      <c r="AJ36" s="735"/>
      <c r="AK36" s="735"/>
      <c r="AL36" s="735"/>
      <c r="AM36" s="735"/>
      <c r="AN36" s="735"/>
      <c r="AO36" s="735"/>
      <c r="AP36" s="735"/>
      <c r="AQ36" s="735"/>
      <c r="AR36" s="735"/>
      <c r="AS36" s="735"/>
      <c r="AT36" s="735"/>
      <c r="AU36" s="735"/>
    </row>
    <row r="37" spans="1:47" ht="15.5" x14ac:dyDescent="0.35">
      <c r="A37" s="712"/>
      <c r="B37" s="752" t="s">
        <v>363</v>
      </c>
      <c r="C37" s="750">
        <v>6.4516129032258063E-2</v>
      </c>
      <c r="D37" s="753">
        <v>10</v>
      </c>
      <c r="E37" s="759">
        <v>155</v>
      </c>
      <c r="F37" s="750">
        <v>0.11450381679389313</v>
      </c>
      <c r="G37" s="753">
        <v>15</v>
      </c>
      <c r="H37" s="753">
        <v>131</v>
      </c>
      <c r="I37" s="750">
        <v>5.0847457627118647E-2</v>
      </c>
      <c r="J37" s="766">
        <v>9</v>
      </c>
      <c r="K37" s="766">
        <v>177</v>
      </c>
      <c r="L37" s="750">
        <v>5.4794520547945202E-2</v>
      </c>
      <c r="M37" s="766">
        <v>8</v>
      </c>
      <c r="N37" s="766">
        <v>146</v>
      </c>
      <c r="O37" s="750">
        <v>5.4945054945054944E-2</v>
      </c>
      <c r="P37" s="766">
        <v>5</v>
      </c>
      <c r="Q37" s="766">
        <v>91</v>
      </c>
      <c r="R37" s="692"/>
      <c r="S37" s="692"/>
      <c r="T37" s="692"/>
      <c r="U37" s="692"/>
      <c r="V37" s="692"/>
      <c r="W37" s="692"/>
      <c r="X37" s="692"/>
      <c r="Y37" s="692"/>
      <c r="Z37" s="692"/>
      <c r="AA37" s="692"/>
      <c r="AB37" s="692"/>
      <c r="AC37" s="692"/>
      <c r="AD37" s="692"/>
      <c r="AE37" s="692"/>
      <c r="AF37" s="692"/>
      <c r="AG37" s="692"/>
      <c r="AH37" s="692"/>
      <c r="AI37" s="692"/>
      <c r="AJ37" s="692"/>
      <c r="AK37" s="692"/>
      <c r="AL37" s="692"/>
      <c r="AM37" s="692"/>
      <c r="AN37" s="692"/>
      <c r="AO37" s="692"/>
      <c r="AP37" s="692"/>
      <c r="AQ37" s="692"/>
      <c r="AR37" s="692"/>
      <c r="AS37" s="692"/>
      <c r="AT37" s="692"/>
      <c r="AU37" s="692"/>
    </row>
    <row r="38" spans="1:47" ht="15.5" x14ac:dyDescent="0.35">
      <c r="A38" s="712"/>
      <c r="B38" s="752" t="s">
        <v>1047</v>
      </c>
      <c r="C38" s="750">
        <v>6.4516129032258064E-3</v>
      </c>
      <c r="D38" s="753">
        <v>1</v>
      </c>
      <c r="E38" s="759">
        <v>155</v>
      </c>
      <c r="F38" s="750">
        <v>1.5151515151515152E-2</v>
      </c>
      <c r="G38" s="753">
        <v>2</v>
      </c>
      <c r="H38" s="753">
        <v>132</v>
      </c>
      <c r="I38" s="750">
        <v>0</v>
      </c>
      <c r="J38" s="766">
        <v>0</v>
      </c>
      <c r="K38" s="766">
        <v>177</v>
      </c>
      <c r="L38" s="750">
        <v>0</v>
      </c>
      <c r="M38" s="766">
        <v>0</v>
      </c>
      <c r="N38" s="766">
        <v>146</v>
      </c>
      <c r="O38" s="750">
        <v>0</v>
      </c>
      <c r="P38" s="766">
        <v>0</v>
      </c>
      <c r="Q38" s="766">
        <v>91</v>
      </c>
      <c r="R38" s="692"/>
      <c r="S38" s="692"/>
      <c r="T38" s="692"/>
      <c r="U38" s="692"/>
      <c r="V38" s="692"/>
      <c r="W38" s="692"/>
      <c r="X38" s="692"/>
      <c r="Y38" s="692"/>
      <c r="Z38" s="692"/>
      <c r="AA38" s="692"/>
      <c r="AB38" s="692"/>
      <c r="AC38" s="692"/>
      <c r="AD38" s="692"/>
      <c r="AE38" s="692"/>
      <c r="AF38" s="692"/>
      <c r="AG38" s="692"/>
      <c r="AH38" s="692"/>
      <c r="AI38" s="692"/>
      <c r="AJ38" s="692"/>
      <c r="AK38" s="692"/>
      <c r="AL38" s="692"/>
      <c r="AM38" s="692"/>
      <c r="AN38" s="692"/>
      <c r="AO38" s="692"/>
      <c r="AP38" s="692"/>
      <c r="AQ38" s="692"/>
      <c r="AR38" s="692"/>
      <c r="AS38" s="692"/>
      <c r="AT38" s="692"/>
      <c r="AU38" s="692"/>
    </row>
    <row r="39" spans="1:47" ht="15.5" x14ac:dyDescent="0.35">
      <c r="A39" s="712"/>
      <c r="B39" s="752" t="s">
        <v>1064</v>
      </c>
      <c r="C39" s="750">
        <v>6.5359477124183009E-3</v>
      </c>
      <c r="D39" s="753">
        <v>1</v>
      </c>
      <c r="E39" s="759">
        <v>153</v>
      </c>
      <c r="F39" s="750">
        <v>7.6923076923076927E-3</v>
      </c>
      <c r="G39" s="753">
        <v>1</v>
      </c>
      <c r="H39" s="753">
        <v>130</v>
      </c>
      <c r="I39" s="750">
        <v>3.4285714285714287E-2</v>
      </c>
      <c r="J39" s="766">
        <v>6</v>
      </c>
      <c r="K39" s="766">
        <v>175</v>
      </c>
      <c r="L39" s="750">
        <v>2.0689655172413793E-2</v>
      </c>
      <c r="M39" s="766">
        <v>3</v>
      </c>
      <c r="N39" s="766">
        <v>145</v>
      </c>
      <c r="O39" s="750">
        <v>0</v>
      </c>
      <c r="P39" s="766">
        <v>0</v>
      </c>
      <c r="Q39" s="766">
        <v>87</v>
      </c>
      <c r="R39" s="692"/>
      <c r="S39" s="692"/>
      <c r="T39" s="692"/>
      <c r="U39" s="692"/>
      <c r="V39" s="692"/>
      <c r="W39" s="692"/>
      <c r="X39" s="692"/>
      <c r="Y39" s="692"/>
      <c r="Z39" s="692"/>
      <c r="AA39" s="692"/>
      <c r="AB39" s="692"/>
      <c r="AC39" s="692"/>
      <c r="AD39" s="692"/>
      <c r="AE39" s="692"/>
      <c r="AF39" s="692"/>
      <c r="AG39" s="692"/>
      <c r="AH39" s="692"/>
      <c r="AI39" s="692"/>
      <c r="AJ39" s="692"/>
      <c r="AK39" s="692"/>
      <c r="AL39" s="692"/>
      <c r="AM39" s="692"/>
      <c r="AN39" s="692"/>
      <c r="AO39" s="692"/>
      <c r="AP39" s="692"/>
      <c r="AQ39" s="692"/>
      <c r="AR39" s="692"/>
      <c r="AS39" s="692"/>
      <c r="AT39" s="692"/>
      <c r="AU39" s="692"/>
    </row>
    <row r="40" spans="1:47" ht="15.5" x14ac:dyDescent="0.35">
      <c r="A40" s="712"/>
      <c r="B40" s="752" t="s">
        <v>1033</v>
      </c>
      <c r="C40" s="750">
        <v>0.98051948051948057</v>
      </c>
      <c r="D40" s="753">
        <v>151</v>
      </c>
      <c r="E40" s="759">
        <v>154</v>
      </c>
      <c r="F40" s="750">
        <v>0.97692307692307689</v>
      </c>
      <c r="G40" s="753">
        <v>127</v>
      </c>
      <c r="H40" s="753">
        <v>130</v>
      </c>
      <c r="I40" s="750">
        <v>0.97714285714285709</v>
      </c>
      <c r="J40" s="766">
        <v>171</v>
      </c>
      <c r="K40" s="766">
        <v>175</v>
      </c>
      <c r="L40" s="750">
        <v>1</v>
      </c>
      <c r="M40" s="766">
        <v>145</v>
      </c>
      <c r="N40" s="766">
        <v>145</v>
      </c>
      <c r="O40" s="750">
        <v>1</v>
      </c>
      <c r="P40" s="766">
        <v>87</v>
      </c>
      <c r="Q40" s="766">
        <v>87</v>
      </c>
      <c r="R40" s="692"/>
      <c r="S40" s="692"/>
      <c r="T40" s="692"/>
      <c r="U40" s="692"/>
      <c r="V40" s="692"/>
      <c r="W40" s="692"/>
      <c r="X40" s="692"/>
      <c r="Y40" s="692"/>
      <c r="Z40" s="692"/>
      <c r="AA40" s="692"/>
      <c r="AB40" s="692"/>
      <c r="AC40" s="692"/>
      <c r="AD40" s="692"/>
      <c r="AE40" s="692"/>
      <c r="AF40" s="692"/>
      <c r="AG40" s="692"/>
      <c r="AH40" s="692"/>
      <c r="AI40" s="692"/>
      <c r="AJ40" s="692"/>
      <c r="AK40" s="692"/>
      <c r="AL40" s="692"/>
      <c r="AM40" s="692"/>
      <c r="AN40" s="692"/>
      <c r="AO40" s="692"/>
      <c r="AP40" s="692"/>
      <c r="AQ40" s="692"/>
      <c r="AR40" s="692"/>
      <c r="AS40" s="692"/>
      <c r="AT40" s="692"/>
      <c r="AU40" s="692"/>
    </row>
    <row r="41" spans="1:47" ht="14.5" customHeight="1" x14ac:dyDescent="0.35">
      <c r="A41" s="712"/>
      <c r="B41" s="712"/>
      <c r="C41" s="713"/>
      <c r="D41" s="712"/>
      <c r="E41" s="712"/>
      <c r="F41" s="713"/>
      <c r="G41" s="712"/>
      <c r="H41" s="712"/>
      <c r="I41" s="713"/>
      <c r="J41" s="712"/>
      <c r="K41" s="712"/>
      <c r="L41" s="713"/>
      <c r="M41" s="712"/>
      <c r="N41" s="712"/>
      <c r="O41" s="713"/>
      <c r="P41" s="712"/>
      <c r="Q41" s="712"/>
      <c r="R41" s="692"/>
      <c r="S41" s="692"/>
      <c r="T41" s="692"/>
      <c r="U41" s="692"/>
      <c r="V41" s="692"/>
      <c r="W41" s="692"/>
      <c r="X41" s="692"/>
      <c r="Y41" s="692"/>
      <c r="Z41" s="692"/>
      <c r="AA41" s="692"/>
      <c r="AB41" s="692"/>
      <c r="AC41" s="692"/>
      <c r="AD41" s="692"/>
      <c r="AE41" s="692"/>
      <c r="AF41" s="692"/>
      <c r="AG41" s="692"/>
      <c r="AH41" s="692"/>
      <c r="AI41" s="692"/>
      <c r="AJ41" s="692"/>
      <c r="AK41" s="692"/>
      <c r="AL41" s="692"/>
      <c r="AM41" s="692"/>
      <c r="AN41" s="692"/>
      <c r="AO41" s="692"/>
      <c r="AP41" s="692"/>
      <c r="AQ41" s="692"/>
      <c r="AR41" s="692"/>
      <c r="AS41" s="692"/>
      <c r="AT41" s="692"/>
      <c r="AU41" s="692"/>
    </row>
    <row r="42" spans="1:47" s="82" customFormat="1" ht="15.5" x14ac:dyDescent="0.35">
      <c r="A42" s="767"/>
      <c r="B42" s="64" t="s">
        <v>1065</v>
      </c>
      <c r="C42" s="713"/>
      <c r="D42" s="712"/>
      <c r="E42" s="712"/>
      <c r="F42" s="713"/>
      <c r="G42" s="712"/>
      <c r="H42" s="712"/>
      <c r="I42" s="713"/>
      <c r="J42" s="712"/>
      <c r="K42" s="712"/>
      <c r="L42" s="713"/>
      <c r="M42" s="712"/>
      <c r="N42" s="712"/>
      <c r="O42" s="713"/>
      <c r="P42" s="712"/>
      <c r="Q42" s="712"/>
      <c r="R42" s="768"/>
      <c r="S42" s="768"/>
      <c r="T42" s="768"/>
      <c r="U42" s="768"/>
      <c r="V42" s="768"/>
      <c r="W42" s="768"/>
      <c r="X42" s="768"/>
      <c r="Y42" s="768"/>
      <c r="Z42" s="768"/>
      <c r="AA42" s="768"/>
      <c r="AB42" s="768"/>
      <c r="AC42" s="768"/>
      <c r="AD42" s="768"/>
      <c r="AE42" s="768"/>
      <c r="AF42" s="768"/>
      <c r="AG42" s="768"/>
      <c r="AH42" s="768"/>
      <c r="AI42" s="768"/>
      <c r="AJ42" s="768"/>
      <c r="AK42" s="768"/>
      <c r="AL42" s="768"/>
      <c r="AM42" s="768"/>
      <c r="AN42" s="768"/>
      <c r="AO42" s="768"/>
      <c r="AP42" s="768"/>
      <c r="AQ42" s="768"/>
      <c r="AR42" s="768"/>
      <c r="AS42" s="768"/>
      <c r="AT42" s="768"/>
      <c r="AU42" s="768"/>
    </row>
    <row r="43" spans="1:47" s="82" customFormat="1" ht="15.5" x14ac:dyDescent="0.35">
      <c r="A43" s="769"/>
      <c r="B43" s="113" t="s">
        <v>1066</v>
      </c>
      <c r="C43" s="713"/>
      <c r="D43" s="712"/>
      <c r="E43" s="712"/>
      <c r="F43" s="713"/>
      <c r="G43" s="712"/>
      <c r="H43" s="712"/>
      <c r="I43" s="713"/>
      <c r="J43" s="712"/>
      <c r="K43" s="712"/>
      <c r="L43" s="713"/>
      <c r="M43" s="712"/>
      <c r="N43" s="712"/>
      <c r="O43" s="713"/>
      <c r="P43" s="712"/>
      <c r="Q43" s="712"/>
      <c r="R43" s="768"/>
      <c r="S43" s="768"/>
      <c r="T43" s="768"/>
      <c r="U43" s="768"/>
      <c r="V43" s="768"/>
      <c r="W43" s="768"/>
      <c r="X43" s="768"/>
      <c r="Y43" s="768"/>
      <c r="Z43" s="768"/>
      <c r="AA43" s="768"/>
      <c r="AB43" s="768"/>
      <c r="AC43" s="768"/>
      <c r="AD43" s="768"/>
      <c r="AE43" s="768"/>
      <c r="AF43" s="768"/>
      <c r="AG43" s="768"/>
      <c r="AH43" s="768"/>
      <c r="AI43" s="768"/>
      <c r="AJ43" s="768"/>
      <c r="AK43" s="768"/>
      <c r="AL43" s="768"/>
      <c r="AM43" s="768"/>
      <c r="AN43" s="768"/>
      <c r="AO43" s="768"/>
      <c r="AP43" s="768"/>
      <c r="AQ43" s="768"/>
      <c r="AR43" s="768"/>
      <c r="AS43" s="768"/>
      <c r="AT43" s="768"/>
      <c r="AU43" s="768"/>
    </row>
    <row r="44" spans="1:47" s="82" customFormat="1" ht="15.5" x14ac:dyDescent="0.35">
      <c r="A44" s="769"/>
      <c r="B44" s="722"/>
      <c r="C44" s="713"/>
      <c r="D44" s="712"/>
      <c r="E44" s="712"/>
      <c r="F44" s="713"/>
      <c r="G44" s="712"/>
      <c r="H44" s="712"/>
      <c r="I44" s="713"/>
      <c r="J44" s="712"/>
      <c r="K44" s="712"/>
      <c r="L44" s="713"/>
      <c r="M44" s="712"/>
      <c r="N44" s="712"/>
      <c r="O44" s="713"/>
      <c r="P44" s="712"/>
      <c r="Q44" s="712"/>
      <c r="R44" s="768"/>
      <c r="S44" s="768"/>
      <c r="T44" s="768"/>
      <c r="U44" s="768"/>
      <c r="V44" s="768"/>
      <c r="W44" s="768"/>
      <c r="X44" s="768"/>
      <c r="Y44" s="768"/>
      <c r="Z44" s="768"/>
      <c r="AA44" s="768"/>
      <c r="AB44" s="768"/>
      <c r="AC44" s="768"/>
      <c r="AD44" s="768"/>
      <c r="AE44" s="768"/>
      <c r="AF44" s="768"/>
      <c r="AG44" s="768"/>
      <c r="AH44" s="768"/>
      <c r="AI44" s="768"/>
      <c r="AJ44" s="768"/>
      <c r="AK44" s="768"/>
      <c r="AL44" s="768"/>
      <c r="AM44" s="768"/>
      <c r="AN44" s="768"/>
      <c r="AO44" s="768"/>
      <c r="AP44" s="768"/>
      <c r="AQ44" s="768"/>
      <c r="AR44" s="768"/>
      <c r="AS44" s="768"/>
      <c r="AT44" s="768"/>
      <c r="AU44" s="768"/>
    </row>
    <row r="45" spans="1:47" ht="15.5" x14ac:dyDescent="0.35">
      <c r="A45" s="712"/>
      <c r="B45" s="722"/>
      <c r="C45" s="726"/>
      <c r="D45" s="692"/>
      <c r="E45" s="755">
        <v>2016</v>
      </c>
      <c r="F45" s="726"/>
      <c r="G45" s="692"/>
      <c r="H45" s="755">
        <v>2017</v>
      </c>
      <c r="I45" s="726"/>
      <c r="J45" s="692"/>
      <c r="K45" s="755">
        <v>2018</v>
      </c>
      <c r="L45" s="726"/>
      <c r="M45" s="727">
        <v>2019</v>
      </c>
      <c r="N45" s="728"/>
      <c r="O45" s="726"/>
      <c r="P45" s="727">
        <v>2020</v>
      </c>
      <c r="Q45" s="692"/>
      <c r="R45" s="692"/>
      <c r="S45" s="692"/>
      <c r="T45" s="692"/>
      <c r="U45" s="692"/>
      <c r="V45" s="692"/>
      <c r="W45" s="692"/>
      <c r="X45" s="692"/>
      <c r="Y45" s="692"/>
      <c r="Z45" s="692"/>
      <c r="AA45" s="692"/>
      <c r="AB45" s="692"/>
      <c r="AC45" s="692"/>
      <c r="AD45" s="692"/>
      <c r="AE45" s="692"/>
      <c r="AF45" s="692"/>
      <c r="AG45" s="692"/>
      <c r="AH45" s="692"/>
      <c r="AI45" s="692"/>
      <c r="AJ45" s="692"/>
      <c r="AK45" s="692"/>
      <c r="AL45" s="692"/>
      <c r="AM45" s="692"/>
      <c r="AN45" s="692"/>
      <c r="AO45" s="692"/>
      <c r="AP45" s="692"/>
      <c r="AQ45" s="692"/>
      <c r="AR45" s="692"/>
      <c r="AS45" s="692"/>
      <c r="AT45" s="692"/>
      <c r="AU45" s="692"/>
    </row>
    <row r="46" spans="1:47" s="82" customFormat="1" ht="16" thickBot="1" x14ac:dyDescent="0.4">
      <c r="A46" s="769"/>
      <c r="B46" s="536" t="s">
        <v>384</v>
      </c>
      <c r="C46" s="673" t="s">
        <v>899</v>
      </c>
      <c r="D46" s="674" t="s">
        <v>1021</v>
      </c>
      <c r="E46" s="684" t="s">
        <v>1022</v>
      </c>
      <c r="F46" s="673" t="s">
        <v>899</v>
      </c>
      <c r="G46" s="674" t="s">
        <v>1021</v>
      </c>
      <c r="H46" s="674" t="s">
        <v>1022</v>
      </c>
      <c r="I46" s="673" t="s">
        <v>899</v>
      </c>
      <c r="J46" s="674" t="s">
        <v>1021</v>
      </c>
      <c r="K46" s="674" t="s">
        <v>1022</v>
      </c>
      <c r="L46" s="673" t="s">
        <v>899</v>
      </c>
      <c r="M46" s="674" t="s">
        <v>1021</v>
      </c>
      <c r="N46" s="674" t="s">
        <v>1022</v>
      </c>
      <c r="O46" s="673" t="s">
        <v>899</v>
      </c>
      <c r="P46" s="674" t="s">
        <v>1021</v>
      </c>
      <c r="Q46" s="674" t="s">
        <v>1022</v>
      </c>
      <c r="R46" s="768"/>
      <c r="S46" s="768"/>
      <c r="T46" s="768"/>
      <c r="U46" s="768"/>
      <c r="V46" s="768"/>
      <c r="W46" s="768"/>
      <c r="X46" s="768"/>
      <c r="Y46" s="768"/>
      <c r="Z46" s="768"/>
      <c r="AA46" s="768"/>
      <c r="AB46" s="768"/>
      <c r="AC46" s="768"/>
      <c r="AD46" s="768"/>
      <c r="AE46" s="768"/>
      <c r="AF46" s="768"/>
      <c r="AG46" s="768"/>
      <c r="AH46" s="768"/>
      <c r="AI46" s="768"/>
      <c r="AJ46" s="768"/>
      <c r="AK46" s="768"/>
      <c r="AL46" s="768"/>
      <c r="AM46" s="768"/>
      <c r="AN46" s="768"/>
      <c r="AO46" s="768"/>
      <c r="AP46" s="768"/>
      <c r="AQ46" s="768"/>
      <c r="AR46" s="768"/>
      <c r="AS46" s="768"/>
      <c r="AT46" s="768"/>
      <c r="AU46" s="768"/>
    </row>
    <row r="47" spans="1:47" s="82" customFormat="1" ht="15.5" x14ac:dyDescent="0.35">
      <c r="A47" s="769"/>
      <c r="B47" s="770" t="s">
        <v>351</v>
      </c>
      <c r="C47" s="771">
        <v>0</v>
      </c>
      <c r="D47" s="772">
        <v>0</v>
      </c>
      <c r="E47" s="773">
        <v>2</v>
      </c>
      <c r="F47" s="771">
        <v>0</v>
      </c>
      <c r="G47" s="772">
        <v>0</v>
      </c>
      <c r="H47" s="772">
        <v>1</v>
      </c>
      <c r="I47" s="774">
        <v>0</v>
      </c>
      <c r="J47" s="772">
        <v>0</v>
      </c>
      <c r="K47" s="772">
        <v>3</v>
      </c>
      <c r="L47" s="771">
        <v>0.66666666666666663</v>
      </c>
      <c r="M47" s="772">
        <v>2</v>
      </c>
      <c r="N47" s="772">
        <v>3</v>
      </c>
      <c r="O47" s="775">
        <v>0</v>
      </c>
      <c r="P47" s="772">
        <v>0</v>
      </c>
      <c r="Q47" s="772">
        <v>2</v>
      </c>
      <c r="R47" s="768"/>
      <c r="S47" s="768"/>
      <c r="T47" s="768"/>
      <c r="U47" s="768"/>
      <c r="V47" s="768"/>
      <c r="W47" s="768"/>
      <c r="X47" s="768"/>
      <c r="Y47" s="768"/>
      <c r="Z47" s="768"/>
      <c r="AA47" s="768"/>
      <c r="AB47" s="768"/>
      <c r="AC47" s="768"/>
      <c r="AD47" s="768"/>
      <c r="AE47" s="768"/>
      <c r="AF47" s="768"/>
      <c r="AG47" s="768"/>
      <c r="AH47" s="768"/>
      <c r="AI47" s="768"/>
      <c r="AJ47" s="768"/>
      <c r="AK47" s="768"/>
      <c r="AL47" s="768"/>
      <c r="AM47" s="768"/>
      <c r="AN47" s="768"/>
      <c r="AO47" s="768"/>
      <c r="AP47" s="768"/>
      <c r="AQ47" s="768"/>
      <c r="AR47" s="768"/>
      <c r="AS47" s="768"/>
      <c r="AT47" s="768"/>
      <c r="AU47" s="768"/>
    </row>
    <row r="48" spans="1:47" s="82" customFormat="1" ht="15.5" x14ac:dyDescent="0.35">
      <c r="A48" s="769"/>
      <c r="B48" s="776" t="s">
        <v>1067</v>
      </c>
      <c r="C48" s="774">
        <v>0.5</v>
      </c>
      <c r="D48" s="777">
        <v>1</v>
      </c>
      <c r="E48" s="778">
        <v>2</v>
      </c>
      <c r="F48" s="774" t="s">
        <v>352</v>
      </c>
      <c r="G48" s="777">
        <v>0</v>
      </c>
      <c r="H48" s="777">
        <v>0</v>
      </c>
      <c r="I48" s="774">
        <v>0</v>
      </c>
      <c r="J48" s="777">
        <v>0</v>
      </c>
      <c r="K48" s="777">
        <v>0</v>
      </c>
      <c r="L48" s="774">
        <v>0.66666666666666663</v>
      </c>
      <c r="M48" s="777">
        <v>2</v>
      </c>
      <c r="N48" s="777">
        <v>3</v>
      </c>
      <c r="O48" s="775">
        <v>1</v>
      </c>
      <c r="P48" s="777">
        <v>2</v>
      </c>
      <c r="Q48" s="777">
        <v>2</v>
      </c>
      <c r="R48" s="768"/>
      <c r="S48" s="768"/>
      <c r="T48" s="768"/>
      <c r="U48" s="768"/>
      <c r="V48" s="768"/>
      <c r="W48" s="768"/>
      <c r="X48" s="768"/>
      <c r="Y48" s="768"/>
      <c r="Z48" s="768"/>
      <c r="AA48" s="768"/>
      <c r="AB48" s="768"/>
      <c r="AC48" s="768"/>
      <c r="AD48" s="768"/>
      <c r="AE48" s="768"/>
      <c r="AF48" s="768"/>
      <c r="AG48" s="768"/>
      <c r="AH48" s="768"/>
      <c r="AI48" s="768"/>
      <c r="AJ48" s="768"/>
      <c r="AK48" s="768"/>
      <c r="AL48" s="768"/>
      <c r="AM48" s="768"/>
      <c r="AN48" s="768"/>
      <c r="AO48" s="768"/>
      <c r="AP48" s="768"/>
      <c r="AQ48" s="768"/>
      <c r="AR48" s="768"/>
      <c r="AS48" s="768"/>
      <c r="AT48" s="768"/>
      <c r="AU48" s="768"/>
    </row>
    <row r="49" spans="1:47" s="82" customFormat="1" ht="15.5" x14ac:dyDescent="0.35">
      <c r="A49" s="769"/>
      <c r="B49" s="776" t="s">
        <v>1024</v>
      </c>
      <c r="C49" s="774">
        <v>0</v>
      </c>
      <c r="D49" s="777">
        <v>0</v>
      </c>
      <c r="E49" s="778">
        <v>2</v>
      </c>
      <c r="F49" s="774">
        <v>0</v>
      </c>
      <c r="G49" s="777">
        <v>0</v>
      </c>
      <c r="H49" s="777">
        <v>1</v>
      </c>
      <c r="I49" s="774">
        <v>0</v>
      </c>
      <c r="J49" s="777">
        <v>0</v>
      </c>
      <c r="K49" s="777">
        <v>3</v>
      </c>
      <c r="L49" s="774">
        <v>0</v>
      </c>
      <c r="M49" s="777">
        <v>0</v>
      </c>
      <c r="N49" s="777">
        <v>3</v>
      </c>
      <c r="O49" s="775">
        <v>0</v>
      </c>
      <c r="P49" s="777">
        <v>0</v>
      </c>
      <c r="Q49" s="777">
        <v>2</v>
      </c>
      <c r="R49" s="768"/>
      <c r="S49" s="768"/>
      <c r="T49" s="768"/>
      <c r="U49" s="768"/>
      <c r="V49" s="768"/>
      <c r="W49" s="768"/>
      <c r="X49" s="768"/>
      <c r="Y49" s="768"/>
      <c r="Z49" s="768"/>
      <c r="AA49" s="768"/>
      <c r="AB49" s="768"/>
      <c r="AC49" s="768"/>
      <c r="AD49" s="768"/>
      <c r="AE49" s="768"/>
      <c r="AF49" s="768"/>
      <c r="AG49" s="768"/>
      <c r="AH49" s="768"/>
      <c r="AI49" s="768"/>
      <c r="AJ49" s="768"/>
      <c r="AK49" s="768"/>
      <c r="AL49" s="768"/>
      <c r="AM49" s="768"/>
      <c r="AN49" s="768"/>
      <c r="AO49" s="768"/>
      <c r="AP49" s="768"/>
      <c r="AQ49" s="768"/>
      <c r="AR49" s="768"/>
      <c r="AS49" s="768"/>
      <c r="AT49" s="768"/>
      <c r="AU49" s="768"/>
    </row>
    <row r="50" spans="1:47" s="82" customFormat="1" ht="15.5" x14ac:dyDescent="0.35">
      <c r="A50" s="769"/>
      <c r="B50" s="776" t="s">
        <v>357</v>
      </c>
      <c r="C50" s="774">
        <v>0</v>
      </c>
      <c r="D50" s="777">
        <v>0</v>
      </c>
      <c r="E50" s="778">
        <v>2</v>
      </c>
      <c r="F50" s="774">
        <v>0</v>
      </c>
      <c r="G50" s="777">
        <v>0</v>
      </c>
      <c r="H50" s="777">
        <v>1</v>
      </c>
      <c r="I50" s="774">
        <v>0</v>
      </c>
      <c r="J50" s="777">
        <v>0</v>
      </c>
      <c r="K50" s="777">
        <v>3</v>
      </c>
      <c r="L50" s="774">
        <v>0</v>
      </c>
      <c r="M50" s="777">
        <v>0</v>
      </c>
      <c r="N50" s="777">
        <v>3</v>
      </c>
      <c r="O50" s="775">
        <v>0</v>
      </c>
      <c r="P50" s="777">
        <v>0</v>
      </c>
      <c r="Q50" s="777">
        <v>2</v>
      </c>
      <c r="R50" s="768"/>
      <c r="S50" s="768"/>
      <c r="T50" s="768"/>
      <c r="U50" s="768"/>
      <c r="V50" s="768"/>
      <c r="W50" s="768"/>
      <c r="X50" s="768"/>
      <c r="Y50" s="768"/>
      <c r="Z50" s="768"/>
      <c r="AA50" s="768"/>
      <c r="AB50" s="768"/>
      <c r="AC50" s="768"/>
      <c r="AD50" s="768"/>
      <c r="AE50" s="768"/>
      <c r="AF50" s="768"/>
      <c r="AG50" s="768"/>
      <c r="AH50" s="768"/>
      <c r="AI50" s="768"/>
      <c r="AJ50" s="768"/>
      <c r="AK50" s="768"/>
      <c r="AL50" s="768"/>
      <c r="AM50" s="768"/>
      <c r="AN50" s="768"/>
      <c r="AO50" s="768"/>
      <c r="AP50" s="768"/>
      <c r="AQ50" s="768"/>
      <c r="AR50" s="768"/>
      <c r="AS50" s="768"/>
      <c r="AT50" s="768"/>
      <c r="AU50" s="768"/>
    </row>
    <row r="51" spans="1:47" s="82" customFormat="1" ht="15.5" x14ac:dyDescent="0.35">
      <c r="A51" s="769"/>
      <c r="B51" s="776" t="s">
        <v>1025</v>
      </c>
      <c r="C51" s="774">
        <v>0</v>
      </c>
      <c r="D51" s="777">
        <v>0</v>
      </c>
      <c r="E51" s="778">
        <v>2</v>
      </c>
      <c r="F51" s="774">
        <v>0</v>
      </c>
      <c r="G51" s="777">
        <v>0</v>
      </c>
      <c r="H51" s="777">
        <v>1</v>
      </c>
      <c r="I51" s="774">
        <v>0</v>
      </c>
      <c r="J51" s="777">
        <v>0</v>
      </c>
      <c r="K51" s="777">
        <v>3</v>
      </c>
      <c r="L51" s="774">
        <v>0.33333333333333331</v>
      </c>
      <c r="M51" s="777">
        <v>1</v>
      </c>
      <c r="N51" s="777">
        <v>3</v>
      </c>
      <c r="O51" s="775">
        <v>0</v>
      </c>
      <c r="P51" s="777">
        <v>0</v>
      </c>
      <c r="Q51" s="777">
        <v>2</v>
      </c>
      <c r="R51" s="768"/>
      <c r="S51" s="768"/>
      <c r="T51" s="768"/>
      <c r="U51" s="768"/>
      <c r="V51" s="768"/>
      <c r="W51" s="768"/>
      <c r="X51" s="768"/>
      <c r="Y51" s="768"/>
      <c r="Z51" s="768"/>
      <c r="AA51" s="768"/>
      <c r="AB51" s="768"/>
      <c r="AC51" s="768"/>
      <c r="AD51" s="768"/>
      <c r="AE51" s="768"/>
      <c r="AF51" s="768"/>
      <c r="AG51" s="768"/>
      <c r="AH51" s="768"/>
      <c r="AI51" s="768"/>
      <c r="AJ51" s="768"/>
      <c r="AK51" s="768"/>
      <c r="AL51" s="768"/>
      <c r="AM51" s="768"/>
      <c r="AN51" s="768"/>
      <c r="AO51" s="768"/>
      <c r="AP51" s="768"/>
      <c r="AQ51" s="768"/>
      <c r="AR51" s="768"/>
      <c r="AS51" s="768"/>
      <c r="AT51" s="768"/>
      <c r="AU51" s="768"/>
    </row>
    <row r="52" spans="1:47" s="82" customFormat="1" ht="15.5" x14ac:dyDescent="0.35">
      <c r="A52" s="769"/>
      <c r="B52" s="776" t="s">
        <v>1026</v>
      </c>
      <c r="C52" s="774">
        <v>0.5</v>
      </c>
      <c r="D52" s="777">
        <v>1</v>
      </c>
      <c r="E52" s="778">
        <v>2</v>
      </c>
      <c r="F52" s="774">
        <v>0</v>
      </c>
      <c r="G52" s="777">
        <v>0</v>
      </c>
      <c r="H52" s="777">
        <v>1</v>
      </c>
      <c r="I52" s="774">
        <v>0</v>
      </c>
      <c r="J52" s="777">
        <v>0</v>
      </c>
      <c r="K52" s="777">
        <v>3</v>
      </c>
      <c r="L52" s="774">
        <v>0</v>
      </c>
      <c r="M52" s="777">
        <v>0</v>
      </c>
      <c r="N52" s="777">
        <v>3</v>
      </c>
      <c r="O52" s="775">
        <v>0</v>
      </c>
      <c r="P52" s="777">
        <v>0</v>
      </c>
      <c r="Q52" s="777">
        <v>2</v>
      </c>
      <c r="R52" s="768"/>
      <c r="S52" s="768"/>
      <c r="T52" s="768"/>
      <c r="U52" s="768"/>
      <c r="V52" s="768"/>
      <c r="W52" s="768"/>
      <c r="X52" s="768"/>
      <c r="Y52" s="768"/>
      <c r="Z52" s="768"/>
      <c r="AA52" s="768"/>
      <c r="AB52" s="768"/>
      <c r="AC52" s="768"/>
      <c r="AD52" s="768"/>
      <c r="AE52" s="768"/>
      <c r="AF52" s="768"/>
      <c r="AG52" s="768"/>
      <c r="AH52" s="768"/>
      <c r="AI52" s="768"/>
      <c r="AJ52" s="768"/>
      <c r="AK52" s="768"/>
      <c r="AL52" s="768"/>
      <c r="AM52" s="768"/>
      <c r="AN52" s="768"/>
      <c r="AO52" s="768"/>
      <c r="AP52" s="768"/>
      <c r="AQ52" s="768"/>
      <c r="AR52" s="768"/>
      <c r="AS52" s="768"/>
      <c r="AT52" s="768"/>
      <c r="AU52" s="768"/>
    </row>
    <row r="53" spans="1:47" s="82" customFormat="1" ht="15.5" x14ac:dyDescent="0.35">
      <c r="A53" s="769"/>
      <c r="B53" s="776" t="s">
        <v>1028</v>
      </c>
      <c r="C53" s="774">
        <v>0.5</v>
      </c>
      <c r="D53" s="777">
        <v>1</v>
      </c>
      <c r="E53" s="778">
        <v>2</v>
      </c>
      <c r="F53" s="774">
        <v>0</v>
      </c>
      <c r="G53" s="777">
        <v>0</v>
      </c>
      <c r="H53" s="777">
        <v>1</v>
      </c>
      <c r="I53" s="774">
        <v>0</v>
      </c>
      <c r="J53" s="777">
        <v>0</v>
      </c>
      <c r="K53" s="777">
        <v>3</v>
      </c>
      <c r="L53" s="774">
        <v>0.33333333333333331</v>
      </c>
      <c r="M53" s="777">
        <v>1</v>
      </c>
      <c r="N53" s="777">
        <v>3</v>
      </c>
      <c r="O53" s="775">
        <v>1</v>
      </c>
      <c r="P53" s="777">
        <v>2</v>
      </c>
      <c r="Q53" s="777">
        <v>2</v>
      </c>
      <c r="R53" s="768"/>
      <c r="S53" s="768"/>
      <c r="T53" s="768"/>
      <c r="U53" s="768"/>
      <c r="V53" s="768"/>
      <c r="W53" s="768"/>
      <c r="X53" s="768"/>
      <c r="Y53" s="768"/>
      <c r="Z53" s="768"/>
      <c r="AA53" s="768"/>
      <c r="AB53" s="768"/>
      <c r="AC53" s="768"/>
      <c r="AD53" s="768"/>
      <c r="AE53" s="768"/>
      <c r="AF53" s="768"/>
      <c r="AG53" s="768"/>
      <c r="AH53" s="768"/>
      <c r="AI53" s="768"/>
      <c r="AJ53" s="768"/>
      <c r="AK53" s="768"/>
      <c r="AL53" s="768"/>
      <c r="AM53" s="768"/>
      <c r="AN53" s="768"/>
      <c r="AO53" s="768"/>
      <c r="AP53" s="768"/>
      <c r="AQ53" s="768"/>
      <c r="AR53" s="768"/>
      <c r="AS53" s="768"/>
      <c r="AT53" s="768"/>
      <c r="AU53" s="768"/>
    </row>
    <row r="54" spans="1:47" ht="15.5" x14ac:dyDescent="0.35">
      <c r="A54" s="769"/>
      <c r="B54" s="776" t="s">
        <v>1068</v>
      </c>
      <c r="C54" s="774">
        <v>1</v>
      </c>
      <c r="D54" s="777">
        <v>2</v>
      </c>
      <c r="E54" s="778">
        <v>2</v>
      </c>
      <c r="F54" s="774">
        <v>1</v>
      </c>
      <c r="G54" s="777">
        <v>1</v>
      </c>
      <c r="H54" s="777">
        <v>1</v>
      </c>
      <c r="I54" s="774">
        <v>1</v>
      </c>
      <c r="J54" s="777">
        <v>3</v>
      </c>
      <c r="K54" s="777">
        <v>3</v>
      </c>
      <c r="L54" s="774">
        <v>1</v>
      </c>
      <c r="M54" s="777">
        <v>3</v>
      </c>
      <c r="N54" s="777">
        <v>3</v>
      </c>
      <c r="O54" s="775">
        <v>1</v>
      </c>
      <c r="P54" s="777">
        <v>2</v>
      </c>
      <c r="Q54" s="777">
        <v>2</v>
      </c>
      <c r="R54" s="692"/>
      <c r="S54" s="692"/>
      <c r="T54" s="692"/>
      <c r="U54" s="692"/>
      <c r="V54" s="692"/>
      <c r="W54" s="692"/>
      <c r="X54" s="692"/>
      <c r="Y54" s="692"/>
      <c r="Z54" s="692"/>
      <c r="AA54" s="692"/>
      <c r="AB54" s="692"/>
      <c r="AC54" s="692"/>
      <c r="AD54" s="692"/>
      <c r="AE54" s="692"/>
      <c r="AF54" s="692"/>
      <c r="AG54" s="692"/>
      <c r="AH54" s="692"/>
      <c r="AI54" s="692"/>
      <c r="AJ54" s="692"/>
      <c r="AK54" s="692"/>
      <c r="AL54" s="692"/>
      <c r="AM54" s="692"/>
      <c r="AN54" s="692"/>
      <c r="AO54" s="692"/>
      <c r="AP54" s="692"/>
      <c r="AQ54" s="692"/>
      <c r="AR54" s="692"/>
      <c r="AS54" s="692"/>
      <c r="AT54" s="692"/>
      <c r="AU54" s="692"/>
    </row>
    <row r="55" spans="1:47" ht="15.5" x14ac:dyDescent="0.35">
      <c r="A55" s="769"/>
      <c r="B55" s="776" t="s">
        <v>363</v>
      </c>
      <c r="C55" s="774">
        <v>1</v>
      </c>
      <c r="D55" s="777">
        <v>2</v>
      </c>
      <c r="E55" s="778">
        <v>2</v>
      </c>
      <c r="F55" s="774">
        <v>1</v>
      </c>
      <c r="G55" s="777">
        <v>1</v>
      </c>
      <c r="H55" s="777">
        <v>1</v>
      </c>
      <c r="I55" s="774">
        <v>1</v>
      </c>
      <c r="J55" s="777">
        <v>3</v>
      </c>
      <c r="K55" s="777">
        <v>3</v>
      </c>
      <c r="L55" s="774">
        <v>0.33333333333333331</v>
      </c>
      <c r="M55" s="777">
        <v>1</v>
      </c>
      <c r="N55" s="777">
        <v>3</v>
      </c>
      <c r="O55" s="775">
        <v>0</v>
      </c>
      <c r="P55" s="777">
        <v>0</v>
      </c>
      <c r="Q55" s="777">
        <v>2</v>
      </c>
      <c r="R55" s="692"/>
      <c r="S55" s="692"/>
      <c r="T55" s="692"/>
      <c r="U55" s="692"/>
      <c r="V55" s="692"/>
      <c r="W55" s="692"/>
      <c r="X55" s="692"/>
      <c r="Y55" s="692"/>
      <c r="Z55" s="692"/>
      <c r="AA55" s="692"/>
      <c r="AB55" s="692"/>
      <c r="AC55" s="692"/>
      <c r="AD55" s="692"/>
      <c r="AE55" s="692"/>
      <c r="AF55" s="692"/>
      <c r="AG55" s="692"/>
      <c r="AH55" s="692"/>
      <c r="AI55" s="692"/>
      <c r="AJ55" s="692"/>
      <c r="AK55" s="692"/>
      <c r="AL55" s="692"/>
      <c r="AM55" s="692"/>
      <c r="AN55" s="692"/>
      <c r="AO55" s="692"/>
      <c r="AP55" s="692"/>
      <c r="AQ55" s="692"/>
      <c r="AR55" s="692"/>
      <c r="AS55" s="692"/>
      <c r="AT55" s="692"/>
      <c r="AU55" s="692"/>
    </row>
    <row r="56" spans="1:47" ht="15.5" x14ac:dyDescent="0.35">
      <c r="A56" s="712"/>
      <c r="B56" s="776" t="s">
        <v>1031</v>
      </c>
      <c r="C56" s="774">
        <v>0.5</v>
      </c>
      <c r="D56" s="777">
        <v>1</v>
      </c>
      <c r="E56" s="778">
        <v>2</v>
      </c>
      <c r="F56" s="774">
        <v>0</v>
      </c>
      <c r="G56" s="777">
        <v>0</v>
      </c>
      <c r="H56" s="777">
        <v>1</v>
      </c>
      <c r="I56" s="774">
        <v>0</v>
      </c>
      <c r="J56" s="777">
        <v>0</v>
      </c>
      <c r="K56" s="777">
        <v>3</v>
      </c>
      <c r="L56" s="774">
        <v>1</v>
      </c>
      <c r="M56" s="777">
        <v>3</v>
      </c>
      <c r="N56" s="777">
        <v>3</v>
      </c>
      <c r="O56" s="775">
        <v>0</v>
      </c>
      <c r="P56" s="777">
        <v>0</v>
      </c>
      <c r="Q56" s="777">
        <v>2</v>
      </c>
      <c r="R56" s="692"/>
      <c r="S56" s="692"/>
      <c r="T56" s="692"/>
      <c r="U56" s="692"/>
      <c r="V56" s="692"/>
      <c r="W56" s="692"/>
      <c r="X56" s="692"/>
      <c r="Y56" s="692"/>
      <c r="Z56" s="692"/>
      <c r="AA56" s="692"/>
      <c r="AB56" s="692"/>
      <c r="AC56" s="692"/>
      <c r="AD56" s="692"/>
      <c r="AE56" s="692"/>
      <c r="AF56" s="692"/>
      <c r="AG56" s="692"/>
      <c r="AH56" s="692"/>
      <c r="AI56" s="692"/>
      <c r="AJ56" s="692"/>
      <c r="AK56" s="692"/>
      <c r="AL56" s="692"/>
      <c r="AM56" s="692"/>
      <c r="AN56" s="692"/>
      <c r="AO56" s="692"/>
      <c r="AP56" s="692"/>
      <c r="AQ56" s="692"/>
      <c r="AR56" s="692"/>
      <c r="AS56" s="692"/>
      <c r="AT56" s="692"/>
      <c r="AU56" s="692"/>
    </row>
    <row r="57" spans="1:47" ht="15.5" x14ac:dyDescent="0.35">
      <c r="A57" s="712"/>
      <c r="B57" s="776" t="s">
        <v>1047</v>
      </c>
      <c r="C57" s="774">
        <v>0.5</v>
      </c>
      <c r="D57" s="777">
        <v>1</v>
      </c>
      <c r="E57" s="778">
        <v>2</v>
      </c>
      <c r="F57" s="774">
        <v>0</v>
      </c>
      <c r="G57" s="777">
        <v>0</v>
      </c>
      <c r="H57" s="777">
        <v>1</v>
      </c>
      <c r="I57" s="774">
        <v>0</v>
      </c>
      <c r="J57" s="777">
        <v>0</v>
      </c>
      <c r="K57" s="777">
        <v>3</v>
      </c>
      <c r="L57" s="774">
        <v>0.66666666666666663</v>
      </c>
      <c r="M57" s="777">
        <v>2</v>
      </c>
      <c r="N57" s="777">
        <v>3</v>
      </c>
      <c r="O57" s="775">
        <v>0</v>
      </c>
      <c r="P57" s="777">
        <v>0</v>
      </c>
      <c r="Q57" s="777">
        <v>2</v>
      </c>
      <c r="R57" s="692"/>
      <c r="S57" s="692"/>
      <c r="T57" s="692"/>
      <c r="U57" s="692"/>
      <c r="V57" s="692"/>
      <c r="W57" s="692"/>
      <c r="X57" s="692"/>
      <c r="Y57" s="692"/>
      <c r="Z57" s="692"/>
      <c r="AA57" s="692"/>
      <c r="AB57" s="692"/>
      <c r="AC57" s="692"/>
      <c r="AD57" s="692"/>
      <c r="AE57" s="692"/>
      <c r="AF57" s="692"/>
      <c r="AG57" s="692"/>
      <c r="AH57" s="692"/>
      <c r="AI57" s="692"/>
      <c r="AJ57" s="692"/>
      <c r="AK57" s="692"/>
      <c r="AL57" s="692"/>
      <c r="AM57" s="692"/>
      <c r="AN57" s="692"/>
      <c r="AO57" s="692"/>
      <c r="AP57" s="692"/>
      <c r="AQ57" s="692"/>
      <c r="AR57" s="692"/>
      <c r="AS57" s="692"/>
      <c r="AT57" s="692"/>
      <c r="AU57" s="692"/>
    </row>
    <row r="58" spans="1:47" ht="15.5" x14ac:dyDescent="0.35">
      <c r="A58" s="712"/>
      <c r="B58" s="776" t="s">
        <v>1033</v>
      </c>
      <c r="C58" s="774">
        <v>1</v>
      </c>
      <c r="D58" s="777">
        <v>2</v>
      </c>
      <c r="E58" s="778">
        <v>2</v>
      </c>
      <c r="F58" s="774">
        <v>1</v>
      </c>
      <c r="G58" s="777">
        <v>1</v>
      </c>
      <c r="H58" s="777">
        <v>1</v>
      </c>
      <c r="I58" s="774">
        <v>1</v>
      </c>
      <c r="J58" s="777">
        <v>3</v>
      </c>
      <c r="K58" s="777">
        <v>3</v>
      </c>
      <c r="L58" s="774">
        <v>1</v>
      </c>
      <c r="M58" s="777">
        <v>3</v>
      </c>
      <c r="N58" s="777">
        <v>3</v>
      </c>
      <c r="O58" s="775">
        <v>1</v>
      </c>
      <c r="P58" s="777">
        <v>2</v>
      </c>
      <c r="Q58" s="777">
        <v>2</v>
      </c>
      <c r="R58" s="692"/>
      <c r="S58" s="692"/>
      <c r="T58" s="692"/>
      <c r="U58" s="692"/>
      <c r="V58" s="692"/>
      <c r="W58" s="692"/>
      <c r="X58" s="692"/>
      <c r="Y58" s="692"/>
      <c r="Z58" s="692"/>
      <c r="AA58" s="692"/>
      <c r="AB58" s="692"/>
      <c r="AC58" s="692"/>
      <c r="AD58" s="692"/>
      <c r="AE58" s="692"/>
      <c r="AF58" s="692"/>
      <c r="AG58" s="692"/>
      <c r="AH58" s="692"/>
      <c r="AI58" s="692"/>
      <c r="AJ58" s="692"/>
      <c r="AK58" s="692"/>
      <c r="AL58" s="692"/>
      <c r="AM58" s="692"/>
      <c r="AN58" s="692"/>
      <c r="AO58" s="692"/>
      <c r="AP58" s="692"/>
      <c r="AQ58" s="692"/>
      <c r="AR58" s="692"/>
      <c r="AS58" s="692"/>
      <c r="AT58" s="692"/>
      <c r="AU58" s="692"/>
    </row>
    <row r="59" spans="1:47" ht="14.5" customHeight="1" x14ac:dyDescent="0.35">
      <c r="A59" s="712"/>
      <c r="B59" s="712"/>
      <c r="C59" s="713"/>
      <c r="D59" s="712"/>
      <c r="E59" s="712"/>
      <c r="F59" s="713"/>
      <c r="G59" s="712"/>
      <c r="H59" s="712"/>
      <c r="I59" s="713"/>
      <c r="J59" s="712"/>
      <c r="K59" s="712"/>
      <c r="L59" s="713"/>
      <c r="M59" s="712"/>
      <c r="N59" s="712"/>
      <c r="O59" s="713"/>
      <c r="P59" s="712"/>
      <c r="Q59" s="712"/>
      <c r="R59" s="692"/>
      <c r="S59" s="692"/>
      <c r="T59" s="692"/>
      <c r="U59" s="692"/>
      <c r="V59" s="692"/>
      <c r="W59" s="692"/>
      <c r="X59" s="692"/>
      <c r="Y59" s="692"/>
      <c r="Z59" s="692"/>
      <c r="AA59" s="692"/>
      <c r="AB59" s="692"/>
      <c r="AC59" s="692"/>
      <c r="AD59" s="692"/>
      <c r="AE59" s="692"/>
      <c r="AF59" s="692"/>
      <c r="AG59" s="692"/>
      <c r="AH59" s="692"/>
      <c r="AI59" s="692"/>
      <c r="AJ59" s="692"/>
      <c r="AK59" s="692"/>
      <c r="AL59" s="692"/>
      <c r="AM59" s="692"/>
      <c r="AN59" s="692"/>
      <c r="AO59" s="692"/>
      <c r="AP59" s="692"/>
      <c r="AQ59" s="692"/>
      <c r="AR59" s="692"/>
      <c r="AS59" s="692"/>
      <c r="AT59" s="692"/>
      <c r="AU59" s="692"/>
    </row>
    <row r="60" spans="1:47" ht="15.5" x14ac:dyDescent="0.35">
      <c r="A60" s="712"/>
      <c r="B60" s="64" t="s">
        <v>1069</v>
      </c>
      <c r="C60" s="713"/>
      <c r="D60" s="712"/>
      <c r="E60" s="712"/>
      <c r="F60" s="713"/>
      <c r="G60" s="712"/>
      <c r="H60" s="712"/>
      <c r="I60" s="713"/>
      <c r="J60" s="712"/>
      <c r="K60" s="712"/>
      <c r="L60" s="713"/>
      <c r="M60" s="712"/>
      <c r="N60" s="712"/>
      <c r="O60" s="713"/>
      <c r="P60" s="712"/>
      <c r="Q60" s="712"/>
      <c r="R60" s="692"/>
      <c r="S60" s="692"/>
      <c r="T60" s="692"/>
      <c r="U60" s="692"/>
      <c r="V60" s="692"/>
      <c r="W60" s="692"/>
      <c r="X60" s="692"/>
      <c r="Y60" s="692"/>
      <c r="Z60" s="692"/>
      <c r="AA60" s="692"/>
      <c r="AB60" s="692"/>
      <c r="AC60" s="692"/>
      <c r="AD60" s="692"/>
      <c r="AE60" s="692"/>
      <c r="AF60" s="692"/>
      <c r="AG60" s="692"/>
      <c r="AH60" s="692"/>
      <c r="AI60" s="692"/>
      <c r="AJ60" s="692"/>
      <c r="AK60" s="692"/>
      <c r="AL60" s="692"/>
      <c r="AM60" s="692"/>
      <c r="AN60" s="692"/>
      <c r="AO60" s="692"/>
      <c r="AP60" s="692"/>
      <c r="AQ60" s="692"/>
      <c r="AR60" s="692"/>
      <c r="AS60" s="692"/>
      <c r="AT60" s="692"/>
      <c r="AU60" s="692"/>
    </row>
    <row r="61" spans="1:47" ht="15.5" x14ac:dyDescent="0.35">
      <c r="A61" s="712"/>
      <c r="B61" s="113" t="s">
        <v>1070</v>
      </c>
      <c r="C61" s="713"/>
      <c r="D61" s="712"/>
      <c r="E61" s="712"/>
      <c r="F61" s="713"/>
      <c r="G61" s="712"/>
      <c r="H61" s="712"/>
      <c r="I61" s="713"/>
      <c r="J61" s="712"/>
      <c r="K61" s="712"/>
      <c r="L61" s="713"/>
      <c r="M61" s="712"/>
      <c r="N61" s="712"/>
      <c r="O61" s="713"/>
      <c r="P61" s="712"/>
      <c r="Q61" s="712"/>
      <c r="R61" s="692"/>
      <c r="S61" s="692"/>
      <c r="T61" s="692"/>
      <c r="U61" s="692"/>
      <c r="V61" s="692"/>
      <c r="W61" s="692"/>
      <c r="X61" s="692"/>
      <c r="Y61" s="692"/>
      <c r="Z61" s="692"/>
      <c r="AA61" s="692"/>
      <c r="AB61" s="692"/>
      <c r="AC61" s="692"/>
      <c r="AD61" s="692"/>
      <c r="AE61" s="692"/>
      <c r="AF61" s="692"/>
      <c r="AG61" s="692"/>
      <c r="AH61" s="692"/>
      <c r="AI61" s="692"/>
      <c r="AJ61" s="692"/>
      <c r="AK61" s="692"/>
      <c r="AL61" s="692"/>
      <c r="AM61" s="692"/>
      <c r="AN61" s="692"/>
      <c r="AO61" s="692"/>
      <c r="AP61" s="692"/>
      <c r="AQ61" s="692"/>
      <c r="AR61" s="692"/>
      <c r="AS61" s="692"/>
      <c r="AT61" s="692"/>
      <c r="AU61" s="692"/>
    </row>
    <row r="62" spans="1:47" ht="15.5" x14ac:dyDescent="0.35">
      <c r="A62" s="712"/>
      <c r="B62" s="722"/>
      <c r="C62" s="713"/>
      <c r="D62" s="712"/>
      <c r="E62" s="712"/>
      <c r="F62" s="713"/>
      <c r="G62" s="712"/>
      <c r="H62" s="712"/>
      <c r="I62" s="713"/>
      <c r="J62" s="712"/>
      <c r="K62" s="712"/>
      <c r="L62" s="713"/>
      <c r="M62" s="712"/>
      <c r="N62" s="712"/>
      <c r="O62" s="713"/>
      <c r="P62" s="712"/>
      <c r="Q62" s="712"/>
      <c r="R62" s="692"/>
      <c r="S62" s="692"/>
      <c r="T62" s="692"/>
      <c r="U62" s="692"/>
      <c r="V62" s="692"/>
      <c r="W62" s="692"/>
      <c r="X62" s="692"/>
      <c r="Y62" s="692"/>
      <c r="Z62" s="692"/>
      <c r="AA62" s="692"/>
      <c r="AB62" s="692"/>
      <c r="AC62" s="692"/>
      <c r="AD62" s="692"/>
      <c r="AE62" s="692"/>
      <c r="AF62" s="692"/>
      <c r="AG62" s="692"/>
      <c r="AH62" s="692"/>
      <c r="AI62" s="692"/>
      <c r="AJ62" s="692"/>
      <c r="AK62" s="692"/>
      <c r="AL62" s="692"/>
      <c r="AM62" s="692"/>
      <c r="AN62" s="692"/>
      <c r="AO62" s="692"/>
      <c r="AP62" s="692"/>
      <c r="AQ62" s="692"/>
      <c r="AR62" s="692"/>
      <c r="AS62" s="692"/>
      <c r="AT62" s="692"/>
      <c r="AU62" s="692"/>
    </row>
    <row r="63" spans="1:47" ht="15.5" x14ac:dyDescent="0.35">
      <c r="A63" s="712"/>
      <c r="B63" s="722"/>
      <c r="C63" s="726"/>
      <c r="D63" s="692"/>
      <c r="E63" s="755">
        <v>2016</v>
      </c>
      <c r="F63" s="726"/>
      <c r="G63" s="692"/>
      <c r="H63" s="755">
        <v>2017</v>
      </c>
      <c r="I63" s="726"/>
      <c r="J63" s="692"/>
      <c r="K63" s="755">
        <v>2018</v>
      </c>
      <c r="L63" s="726"/>
      <c r="M63" s="727">
        <v>2019</v>
      </c>
      <c r="N63" s="728"/>
      <c r="O63" s="726"/>
      <c r="P63" s="727">
        <v>2020</v>
      </c>
      <c r="Q63" s="692"/>
      <c r="R63" s="692"/>
      <c r="S63" s="692"/>
      <c r="T63" s="692"/>
      <c r="U63" s="692"/>
      <c r="V63" s="692"/>
      <c r="W63" s="692"/>
      <c r="X63" s="692"/>
      <c r="Y63" s="692"/>
      <c r="Z63" s="692"/>
      <c r="AA63" s="692"/>
      <c r="AB63" s="692"/>
      <c r="AC63" s="692"/>
      <c r="AD63" s="692"/>
      <c r="AE63" s="692"/>
      <c r="AF63" s="692"/>
      <c r="AG63" s="692"/>
      <c r="AH63" s="692"/>
      <c r="AI63" s="692"/>
      <c r="AJ63" s="692"/>
      <c r="AK63" s="692"/>
      <c r="AL63" s="692"/>
      <c r="AM63" s="692"/>
      <c r="AN63" s="692"/>
      <c r="AO63" s="692"/>
      <c r="AP63" s="692"/>
      <c r="AQ63" s="692"/>
      <c r="AR63" s="692"/>
      <c r="AS63" s="692"/>
      <c r="AT63" s="692"/>
      <c r="AU63" s="692"/>
    </row>
    <row r="64" spans="1:47" ht="16" thickBot="1" x14ac:dyDescent="0.4">
      <c r="A64" s="712"/>
      <c r="B64" s="536" t="s">
        <v>384</v>
      </c>
      <c r="C64" s="673" t="s">
        <v>899</v>
      </c>
      <c r="D64" s="674" t="s">
        <v>1021</v>
      </c>
      <c r="E64" s="684" t="s">
        <v>1022</v>
      </c>
      <c r="F64" s="673" t="s">
        <v>899</v>
      </c>
      <c r="G64" s="674" t="s">
        <v>1021</v>
      </c>
      <c r="H64" s="674" t="s">
        <v>1022</v>
      </c>
      <c r="I64" s="673" t="s">
        <v>899</v>
      </c>
      <c r="J64" s="674" t="s">
        <v>1021</v>
      </c>
      <c r="K64" s="674" t="s">
        <v>1022</v>
      </c>
      <c r="L64" s="673" t="s">
        <v>899</v>
      </c>
      <c r="M64" s="674" t="s">
        <v>1021</v>
      </c>
      <c r="N64" s="674" t="s">
        <v>1022</v>
      </c>
      <c r="O64" s="673" t="s">
        <v>899</v>
      </c>
      <c r="P64" s="674" t="s">
        <v>1021</v>
      </c>
      <c r="Q64" s="674" t="s">
        <v>1022</v>
      </c>
      <c r="R64" s="692"/>
      <c r="S64" s="692"/>
      <c r="T64" s="692"/>
      <c r="U64" s="692"/>
      <c r="V64" s="692"/>
      <c r="W64" s="692"/>
      <c r="X64" s="692"/>
      <c r="Y64" s="692"/>
      <c r="Z64" s="692"/>
      <c r="AA64" s="692"/>
      <c r="AB64" s="692"/>
      <c r="AC64" s="692"/>
      <c r="AD64" s="692"/>
      <c r="AE64" s="692"/>
      <c r="AF64" s="692"/>
      <c r="AG64" s="692"/>
      <c r="AH64" s="692"/>
      <c r="AI64" s="692"/>
      <c r="AJ64" s="692"/>
      <c r="AK64" s="692"/>
      <c r="AL64" s="692"/>
      <c r="AM64" s="692"/>
      <c r="AN64" s="692"/>
      <c r="AO64" s="692"/>
      <c r="AP64" s="692"/>
      <c r="AQ64" s="692"/>
      <c r="AR64" s="692"/>
      <c r="AS64" s="692"/>
      <c r="AT64" s="692"/>
      <c r="AU64" s="692"/>
    </row>
    <row r="65" spans="1:47" ht="15.5" x14ac:dyDescent="0.35">
      <c r="A65" s="712"/>
      <c r="B65" s="675" t="s">
        <v>351</v>
      </c>
      <c r="C65" s="779">
        <v>0.10526315789473684</v>
      </c>
      <c r="D65" s="731">
        <v>6</v>
      </c>
      <c r="E65" s="687">
        <v>57</v>
      </c>
      <c r="F65" s="779">
        <v>8.771929824561403E-2</v>
      </c>
      <c r="G65" s="731">
        <v>5</v>
      </c>
      <c r="H65" s="731">
        <v>57</v>
      </c>
      <c r="I65" s="775">
        <v>9.45945945945946E-2</v>
      </c>
      <c r="J65" s="731">
        <v>7</v>
      </c>
      <c r="K65" s="731">
        <v>74</v>
      </c>
      <c r="L65" s="779">
        <v>7.3170731707317069E-2</v>
      </c>
      <c r="M65" s="731">
        <v>3</v>
      </c>
      <c r="N65" s="731">
        <v>41</v>
      </c>
      <c r="O65" s="775">
        <v>0</v>
      </c>
      <c r="P65" s="731">
        <v>0</v>
      </c>
      <c r="Q65" s="731">
        <v>27</v>
      </c>
      <c r="R65" s="692"/>
      <c r="S65" s="692"/>
      <c r="T65" s="692"/>
      <c r="U65" s="692"/>
      <c r="V65" s="692"/>
      <c r="W65" s="692"/>
      <c r="X65" s="692"/>
      <c r="Y65" s="692"/>
      <c r="Z65" s="692"/>
      <c r="AA65" s="692"/>
      <c r="AB65" s="692"/>
      <c r="AC65" s="692"/>
      <c r="AD65" s="692"/>
      <c r="AE65" s="692"/>
      <c r="AF65" s="692"/>
      <c r="AG65" s="692"/>
      <c r="AH65" s="692"/>
      <c r="AI65" s="692"/>
      <c r="AJ65" s="692"/>
      <c r="AK65" s="692"/>
      <c r="AL65" s="692"/>
      <c r="AM65" s="692"/>
      <c r="AN65" s="692"/>
      <c r="AO65" s="692"/>
      <c r="AP65" s="692"/>
      <c r="AQ65" s="692"/>
      <c r="AR65" s="692"/>
      <c r="AS65" s="692"/>
      <c r="AT65" s="692"/>
      <c r="AU65" s="692"/>
    </row>
    <row r="66" spans="1:47" ht="15.5" x14ac:dyDescent="0.35">
      <c r="A66" s="712"/>
      <c r="B66" s="752" t="s">
        <v>1071</v>
      </c>
      <c r="C66" s="750">
        <v>0</v>
      </c>
      <c r="D66" s="753">
        <v>0</v>
      </c>
      <c r="E66" s="759">
        <v>0</v>
      </c>
      <c r="F66" s="750">
        <v>0</v>
      </c>
      <c r="G66" s="753">
        <v>0</v>
      </c>
      <c r="H66" s="753">
        <v>1</v>
      </c>
      <c r="I66" s="750">
        <v>0</v>
      </c>
      <c r="J66" s="753">
        <v>0</v>
      </c>
      <c r="K66" s="753">
        <v>1</v>
      </c>
      <c r="L66" s="750" t="s">
        <v>352</v>
      </c>
      <c r="M66" s="753">
        <v>0</v>
      </c>
      <c r="N66" s="753">
        <v>0</v>
      </c>
      <c r="O66" s="750" t="s">
        <v>352</v>
      </c>
      <c r="P66" s="753">
        <v>0</v>
      </c>
      <c r="Q66" s="753">
        <v>0</v>
      </c>
      <c r="R66" s="692"/>
      <c r="S66" s="692"/>
      <c r="T66" s="692"/>
      <c r="U66" s="692"/>
      <c r="V66" s="692"/>
      <c r="W66" s="692"/>
      <c r="X66" s="692"/>
      <c r="Y66" s="692"/>
      <c r="Z66" s="692"/>
      <c r="AA66" s="692"/>
      <c r="AB66" s="692"/>
      <c r="AC66" s="692"/>
      <c r="AD66" s="692"/>
      <c r="AE66" s="692"/>
      <c r="AF66" s="692"/>
      <c r="AG66" s="692"/>
      <c r="AH66" s="692"/>
      <c r="AI66" s="692"/>
      <c r="AJ66" s="692"/>
      <c r="AK66" s="692"/>
      <c r="AL66" s="692"/>
      <c r="AM66" s="692"/>
      <c r="AN66" s="692"/>
      <c r="AO66" s="692"/>
      <c r="AP66" s="692"/>
      <c r="AQ66" s="692"/>
      <c r="AR66" s="692"/>
      <c r="AS66" s="692"/>
      <c r="AT66" s="692"/>
      <c r="AU66" s="692"/>
    </row>
    <row r="67" spans="1:47" ht="15.5" x14ac:dyDescent="0.35">
      <c r="A67" s="712"/>
      <c r="B67" s="680" t="s">
        <v>1024</v>
      </c>
      <c r="C67" s="775">
        <v>1.7543859649122806E-2</v>
      </c>
      <c r="D67" s="733">
        <v>1</v>
      </c>
      <c r="E67" s="690">
        <v>57</v>
      </c>
      <c r="F67" s="775">
        <v>0</v>
      </c>
      <c r="G67" s="733">
        <v>0</v>
      </c>
      <c r="H67" s="733">
        <v>55</v>
      </c>
      <c r="I67" s="775">
        <v>1.3698630136986301E-2</v>
      </c>
      <c r="J67" s="733">
        <v>1</v>
      </c>
      <c r="K67" s="733">
        <v>73</v>
      </c>
      <c r="L67" s="775">
        <v>0</v>
      </c>
      <c r="M67" s="733">
        <v>0</v>
      </c>
      <c r="N67" s="733">
        <v>40</v>
      </c>
      <c r="O67" s="775">
        <v>0</v>
      </c>
      <c r="P67" s="733">
        <v>0</v>
      </c>
      <c r="Q67" s="733">
        <v>27</v>
      </c>
      <c r="R67" s="692"/>
      <c r="S67" s="692"/>
      <c r="T67" s="692"/>
      <c r="U67" s="692"/>
      <c r="V67" s="692"/>
      <c r="W67" s="692"/>
      <c r="X67" s="692"/>
      <c r="Y67" s="692"/>
      <c r="Z67" s="692"/>
      <c r="AA67" s="692"/>
      <c r="AB67" s="692"/>
      <c r="AC67" s="692"/>
      <c r="AD67" s="692"/>
      <c r="AE67" s="692"/>
      <c r="AF67" s="692"/>
      <c r="AG67" s="692"/>
      <c r="AH67" s="692"/>
      <c r="AI67" s="692"/>
      <c r="AJ67" s="692"/>
      <c r="AK67" s="692"/>
      <c r="AL67" s="692"/>
      <c r="AM67" s="692"/>
      <c r="AN67" s="692"/>
      <c r="AO67" s="692"/>
      <c r="AP67" s="692"/>
      <c r="AQ67" s="692"/>
      <c r="AR67" s="692"/>
      <c r="AS67" s="692"/>
      <c r="AT67" s="692"/>
      <c r="AU67" s="692"/>
    </row>
    <row r="68" spans="1:47" ht="15.5" x14ac:dyDescent="0.35">
      <c r="A68" s="712"/>
      <c r="B68" s="680" t="s">
        <v>357</v>
      </c>
      <c r="C68" s="775">
        <v>1.7543859649122806E-2</v>
      </c>
      <c r="D68" s="733">
        <v>1</v>
      </c>
      <c r="E68" s="690">
        <v>57</v>
      </c>
      <c r="F68" s="775">
        <v>5.2631578947368418E-2</v>
      </c>
      <c r="G68" s="733">
        <v>3</v>
      </c>
      <c r="H68" s="733">
        <v>57</v>
      </c>
      <c r="I68" s="775">
        <v>5.4054054054054057E-2</v>
      </c>
      <c r="J68" s="733">
        <v>4</v>
      </c>
      <c r="K68" s="733">
        <v>74</v>
      </c>
      <c r="L68" s="775">
        <v>9.7560975609756101E-2</v>
      </c>
      <c r="M68" s="733">
        <v>4</v>
      </c>
      <c r="N68" s="733">
        <v>41</v>
      </c>
      <c r="O68" s="775">
        <v>0</v>
      </c>
      <c r="P68" s="733">
        <v>0</v>
      </c>
      <c r="Q68" s="733">
        <v>27</v>
      </c>
      <c r="R68" s="692"/>
      <c r="S68" s="692"/>
      <c r="T68" s="692"/>
      <c r="U68" s="692"/>
      <c r="V68" s="692"/>
      <c r="W68" s="692"/>
      <c r="X68" s="692"/>
      <c r="Y68" s="692"/>
      <c r="Z68" s="692"/>
      <c r="AA68" s="692"/>
      <c r="AB68" s="692"/>
      <c r="AC68" s="692"/>
      <c r="AD68" s="692"/>
      <c r="AE68" s="692"/>
      <c r="AF68" s="692"/>
      <c r="AG68" s="692"/>
      <c r="AH68" s="692"/>
      <c r="AI68" s="692"/>
      <c r="AJ68" s="692"/>
      <c r="AK68" s="692"/>
      <c r="AL68" s="692"/>
      <c r="AM68" s="692"/>
      <c r="AN68" s="692"/>
      <c r="AO68" s="692"/>
      <c r="AP68" s="692"/>
      <c r="AQ68" s="692"/>
      <c r="AR68" s="692"/>
      <c r="AS68" s="692"/>
      <c r="AT68" s="692"/>
      <c r="AU68" s="692"/>
    </row>
    <row r="69" spans="1:47" ht="15.5" x14ac:dyDescent="0.35">
      <c r="A69" s="712"/>
      <c r="B69" s="680" t="s">
        <v>1025</v>
      </c>
      <c r="C69" s="775">
        <v>7.0175438596491224E-2</v>
      </c>
      <c r="D69" s="733">
        <v>4</v>
      </c>
      <c r="E69" s="690">
        <v>57</v>
      </c>
      <c r="F69" s="775">
        <v>0.17543859649122806</v>
      </c>
      <c r="G69" s="733">
        <v>10</v>
      </c>
      <c r="H69" s="733">
        <v>57</v>
      </c>
      <c r="I69" s="775">
        <v>9.45945945945946E-2</v>
      </c>
      <c r="J69" s="733">
        <v>7</v>
      </c>
      <c r="K69" s="733">
        <v>74</v>
      </c>
      <c r="L69" s="775">
        <v>0.12195121951219512</v>
      </c>
      <c r="M69" s="733">
        <v>5</v>
      </c>
      <c r="N69" s="733">
        <v>41</v>
      </c>
      <c r="O69" s="775">
        <v>3.7037037037037035E-2</v>
      </c>
      <c r="P69" s="733">
        <v>1</v>
      </c>
      <c r="Q69" s="733">
        <v>27</v>
      </c>
      <c r="R69" s="692"/>
      <c r="S69" s="692"/>
      <c r="T69" s="692"/>
      <c r="U69" s="692"/>
      <c r="V69" s="692"/>
      <c r="W69" s="692"/>
      <c r="X69" s="692"/>
      <c r="Y69" s="692"/>
      <c r="Z69" s="692"/>
      <c r="AA69" s="692"/>
      <c r="AB69" s="692"/>
      <c r="AC69" s="692"/>
      <c r="AD69" s="692"/>
      <c r="AE69" s="692"/>
      <c r="AF69" s="692"/>
      <c r="AG69" s="692"/>
      <c r="AH69" s="692"/>
      <c r="AI69" s="692"/>
      <c r="AJ69" s="692"/>
      <c r="AK69" s="692"/>
      <c r="AL69" s="692"/>
      <c r="AM69" s="692"/>
      <c r="AN69" s="692"/>
      <c r="AO69" s="692"/>
      <c r="AP69" s="692"/>
      <c r="AQ69" s="692"/>
      <c r="AR69" s="692"/>
      <c r="AS69" s="692"/>
      <c r="AT69" s="692"/>
      <c r="AU69" s="692"/>
    </row>
    <row r="70" spans="1:47" ht="15.5" x14ac:dyDescent="0.35">
      <c r="A70" s="712"/>
      <c r="B70" s="680" t="s">
        <v>1026</v>
      </c>
      <c r="C70" s="775">
        <v>0.49122807017543857</v>
      </c>
      <c r="D70" s="733">
        <v>28</v>
      </c>
      <c r="E70" s="690">
        <v>57</v>
      </c>
      <c r="F70" s="775">
        <v>0.7321428571428571</v>
      </c>
      <c r="G70" s="733">
        <v>41</v>
      </c>
      <c r="H70" s="733">
        <v>56</v>
      </c>
      <c r="I70" s="775">
        <v>0.47297297297297297</v>
      </c>
      <c r="J70" s="733">
        <v>35</v>
      </c>
      <c r="K70" s="733">
        <v>74</v>
      </c>
      <c r="L70" s="775">
        <v>0.45</v>
      </c>
      <c r="M70" s="733">
        <v>18</v>
      </c>
      <c r="N70" s="733">
        <v>40</v>
      </c>
      <c r="O70" s="775">
        <v>0</v>
      </c>
      <c r="P70" s="733">
        <v>0</v>
      </c>
      <c r="Q70" s="733">
        <v>27</v>
      </c>
      <c r="R70" s="692"/>
      <c r="S70" s="692"/>
      <c r="T70" s="692"/>
      <c r="U70" s="692"/>
      <c r="V70" s="692"/>
      <c r="W70" s="692"/>
      <c r="X70" s="692"/>
      <c r="Y70" s="692"/>
      <c r="Z70" s="692"/>
      <c r="AA70" s="692"/>
      <c r="AB70" s="692"/>
      <c r="AC70" s="692"/>
      <c r="AD70" s="692"/>
      <c r="AE70" s="692"/>
      <c r="AF70" s="692"/>
      <c r="AG70" s="692"/>
      <c r="AH70" s="692"/>
      <c r="AI70" s="692"/>
      <c r="AJ70" s="692"/>
      <c r="AK70" s="692"/>
      <c r="AL70" s="692"/>
      <c r="AM70" s="692"/>
      <c r="AN70" s="692"/>
      <c r="AO70" s="692"/>
      <c r="AP70" s="692"/>
      <c r="AQ70" s="692"/>
      <c r="AR70" s="692"/>
      <c r="AS70" s="692"/>
      <c r="AT70" s="692"/>
      <c r="AU70" s="692"/>
    </row>
    <row r="71" spans="1:47" ht="15.5" x14ac:dyDescent="0.35">
      <c r="A71" s="712"/>
      <c r="B71" s="680" t="s">
        <v>1028</v>
      </c>
      <c r="C71" s="775">
        <v>0.12280701754385964</v>
      </c>
      <c r="D71" s="733">
        <v>7</v>
      </c>
      <c r="E71" s="690">
        <v>57</v>
      </c>
      <c r="F71" s="775">
        <v>0.22807017543859648</v>
      </c>
      <c r="G71" s="733">
        <v>13</v>
      </c>
      <c r="H71" s="733">
        <v>57</v>
      </c>
      <c r="I71" s="775">
        <v>0.14864864864864866</v>
      </c>
      <c r="J71" s="733">
        <v>11</v>
      </c>
      <c r="K71" s="733">
        <v>74</v>
      </c>
      <c r="L71" s="775">
        <v>0.14634146341463414</v>
      </c>
      <c r="M71" s="733">
        <v>6</v>
      </c>
      <c r="N71" s="733">
        <v>41</v>
      </c>
      <c r="O71" s="775">
        <v>0</v>
      </c>
      <c r="P71" s="733">
        <v>0</v>
      </c>
      <c r="Q71" s="733">
        <v>27</v>
      </c>
      <c r="R71" s="692"/>
      <c r="S71" s="692"/>
      <c r="T71" s="692"/>
      <c r="U71" s="692"/>
      <c r="V71" s="692"/>
      <c r="W71" s="692"/>
      <c r="X71" s="692"/>
      <c r="Y71" s="692"/>
      <c r="Z71" s="692"/>
      <c r="AA71" s="692"/>
      <c r="AB71" s="692"/>
      <c r="AC71" s="692"/>
      <c r="AD71" s="692"/>
      <c r="AE71" s="692"/>
      <c r="AF71" s="692"/>
      <c r="AG71" s="692"/>
      <c r="AH71" s="692"/>
      <c r="AI71" s="692"/>
      <c r="AJ71" s="692"/>
      <c r="AK71" s="692"/>
      <c r="AL71" s="692"/>
      <c r="AM71" s="692"/>
      <c r="AN71" s="692"/>
      <c r="AO71" s="692"/>
      <c r="AP71" s="692"/>
      <c r="AQ71" s="692"/>
      <c r="AR71" s="692"/>
      <c r="AS71" s="692"/>
      <c r="AT71" s="692"/>
      <c r="AU71" s="692"/>
    </row>
    <row r="72" spans="1:47" ht="15.5" x14ac:dyDescent="0.35">
      <c r="A72" s="712"/>
      <c r="B72" s="680" t="s">
        <v>880</v>
      </c>
      <c r="C72" s="775" t="s">
        <v>352</v>
      </c>
      <c r="D72" s="733">
        <v>0</v>
      </c>
      <c r="E72" s="690">
        <v>0</v>
      </c>
      <c r="F72" s="775">
        <v>0</v>
      </c>
      <c r="G72" s="733">
        <v>0</v>
      </c>
      <c r="H72" s="733">
        <v>1</v>
      </c>
      <c r="I72" s="775" t="s">
        <v>352</v>
      </c>
      <c r="J72" s="733">
        <v>0</v>
      </c>
      <c r="K72" s="733">
        <v>0</v>
      </c>
      <c r="L72" s="775" t="s">
        <v>352</v>
      </c>
      <c r="M72" s="733">
        <v>0</v>
      </c>
      <c r="N72" s="733">
        <v>0</v>
      </c>
      <c r="O72" s="775">
        <v>0</v>
      </c>
      <c r="P72" s="733">
        <v>0</v>
      </c>
      <c r="Q72" s="733">
        <v>27</v>
      </c>
      <c r="R72" s="692"/>
      <c r="S72" s="692"/>
      <c r="T72" s="692"/>
      <c r="U72" s="692"/>
      <c r="V72" s="692"/>
      <c r="W72" s="692"/>
      <c r="X72" s="692"/>
      <c r="Y72" s="692"/>
      <c r="Z72" s="692"/>
      <c r="AA72" s="692"/>
      <c r="AB72" s="692"/>
      <c r="AC72" s="692"/>
      <c r="AD72" s="692"/>
      <c r="AE72" s="692"/>
      <c r="AF72" s="692"/>
      <c r="AG72" s="692"/>
      <c r="AH72" s="692"/>
      <c r="AI72" s="692"/>
      <c r="AJ72" s="692"/>
      <c r="AK72" s="692"/>
      <c r="AL72" s="692"/>
      <c r="AM72" s="692"/>
      <c r="AN72" s="692"/>
      <c r="AO72" s="692"/>
      <c r="AP72" s="692"/>
      <c r="AQ72" s="692"/>
      <c r="AR72" s="692"/>
      <c r="AS72" s="692"/>
      <c r="AT72" s="692"/>
      <c r="AU72" s="692"/>
    </row>
    <row r="73" spans="1:47" ht="15.5" x14ac:dyDescent="0.35">
      <c r="A73" s="712"/>
      <c r="B73" s="680" t="s">
        <v>363</v>
      </c>
      <c r="C73" s="775">
        <v>0.24561403508771928</v>
      </c>
      <c r="D73" s="733">
        <v>14</v>
      </c>
      <c r="E73" s="690">
        <v>57</v>
      </c>
      <c r="F73" s="775">
        <v>0.2982456140350877</v>
      </c>
      <c r="G73" s="733">
        <v>17</v>
      </c>
      <c r="H73" s="733">
        <v>57</v>
      </c>
      <c r="I73" s="775">
        <v>0.20270270270270271</v>
      </c>
      <c r="J73" s="733">
        <v>15</v>
      </c>
      <c r="K73" s="733">
        <v>74</v>
      </c>
      <c r="L73" s="775">
        <v>0.24390243902439024</v>
      </c>
      <c r="M73" s="733">
        <v>10</v>
      </c>
      <c r="N73" s="733">
        <v>41</v>
      </c>
      <c r="O73" s="775">
        <v>7.407407407407407E-2</v>
      </c>
      <c r="P73" s="733">
        <v>2</v>
      </c>
      <c r="Q73" s="733">
        <v>27</v>
      </c>
      <c r="R73" s="692"/>
      <c r="S73" s="692"/>
      <c r="T73" s="692"/>
      <c r="U73" s="692"/>
      <c r="V73" s="692"/>
      <c r="W73" s="692"/>
      <c r="X73" s="692"/>
      <c r="Y73" s="692"/>
      <c r="Z73" s="692"/>
      <c r="AA73" s="692"/>
      <c r="AB73" s="692"/>
      <c r="AC73" s="692"/>
      <c r="AD73" s="692"/>
      <c r="AE73" s="692"/>
      <c r="AF73" s="692"/>
      <c r="AG73" s="692"/>
      <c r="AH73" s="692"/>
      <c r="AI73" s="692"/>
      <c r="AJ73" s="692"/>
      <c r="AK73" s="692"/>
      <c r="AL73" s="692"/>
      <c r="AM73" s="692"/>
      <c r="AN73" s="692"/>
      <c r="AO73" s="692"/>
      <c r="AP73" s="692"/>
      <c r="AQ73" s="692"/>
      <c r="AR73" s="692"/>
      <c r="AS73" s="692"/>
      <c r="AT73" s="692"/>
      <c r="AU73" s="692"/>
    </row>
    <row r="74" spans="1:47" ht="15.5" x14ac:dyDescent="0.35">
      <c r="A74" s="712"/>
      <c r="B74" s="680" t="s">
        <v>1047</v>
      </c>
      <c r="C74" s="775">
        <v>0</v>
      </c>
      <c r="D74" s="733">
        <v>0</v>
      </c>
      <c r="E74" s="690">
        <v>57</v>
      </c>
      <c r="F74" s="775">
        <v>1.7543859649122806E-2</v>
      </c>
      <c r="G74" s="733">
        <v>1</v>
      </c>
      <c r="H74" s="733">
        <v>57</v>
      </c>
      <c r="I74" s="775">
        <v>1.3513513513513514E-2</v>
      </c>
      <c r="J74" s="733">
        <v>1</v>
      </c>
      <c r="K74" s="733">
        <v>74</v>
      </c>
      <c r="L74" s="775">
        <v>4.878048780487805E-2</v>
      </c>
      <c r="M74" s="733">
        <v>2</v>
      </c>
      <c r="N74" s="733">
        <v>41</v>
      </c>
      <c r="O74" s="775">
        <v>0</v>
      </c>
      <c r="P74" s="733">
        <v>0</v>
      </c>
      <c r="Q74" s="733">
        <v>27</v>
      </c>
      <c r="R74" s="692"/>
      <c r="S74" s="692"/>
      <c r="T74" s="692"/>
      <c r="U74" s="692"/>
      <c r="V74" s="692"/>
      <c r="W74" s="692"/>
      <c r="X74" s="692"/>
      <c r="Y74" s="692"/>
      <c r="Z74" s="692"/>
      <c r="AA74" s="692"/>
      <c r="AB74" s="692"/>
      <c r="AC74" s="692"/>
      <c r="AD74" s="692"/>
      <c r="AE74" s="692"/>
      <c r="AF74" s="692"/>
      <c r="AG74" s="692"/>
      <c r="AH74" s="692"/>
      <c r="AI74" s="692"/>
      <c r="AJ74" s="692"/>
      <c r="AK74" s="692"/>
      <c r="AL74" s="692"/>
      <c r="AM74" s="692"/>
      <c r="AN74" s="692"/>
      <c r="AO74" s="692"/>
      <c r="AP74" s="692"/>
      <c r="AQ74" s="692"/>
      <c r="AR74" s="692"/>
      <c r="AS74" s="692"/>
      <c r="AT74" s="692"/>
      <c r="AU74" s="692"/>
    </row>
    <row r="75" spans="1:47" ht="15.5" x14ac:dyDescent="0.35">
      <c r="A75" s="712"/>
      <c r="B75" s="680" t="s">
        <v>1064</v>
      </c>
      <c r="C75" s="775">
        <v>0</v>
      </c>
      <c r="D75" s="733">
        <v>0</v>
      </c>
      <c r="E75" s="690">
        <v>57</v>
      </c>
      <c r="F75" s="775">
        <v>1.7857142857142856E-2</v>
      </c>
      <c r="G75" s="733">
        <v>1</v>
      </c>
      <c r="H75" s="733">
        <v>56</v>
      </c>
      <c r="I75" s="775">
        <v>1.3698630136986301E-2</v>
      </c>
      <c r="J75" s="733">
        <v>1</v>
      </c>
      <c r="K75" s="733">
        <v>73</v>
      </c>
      <c r="L75" s="775">
        <v>7.4999999999999997E-2</v>
      </c>
      <c r="M75" s="733">
        <v>3</v>
      </c>
      <c r="N75" s="733">
        <v>40</v>
      </c>
      <c r="O75" s="775">
        <v>0</v>
      </c>
      <c r="P75" s="733">
        <v>0</v>
      </c>
      <c r="Q75" s="733">
        <v>27</v>
      </c>
      <c r="R75" s="692"/>
      <c r="S75" s="692"/>
      <c r="T75" s="692"/>
      <c r="U75" s="692"/>
      <c r="V75" s="692"/>
      <c r="W75" s="692"/>
      <c r="X75" s="692"/>
      <c r="Y75" s="692"/>
      <c r="Z75" s="692"/>
      <c r="AA75" s="692"/>
      <c r="AB75" s="692"/>
      <c r="AC75" s="692"/>
      <c r="AD75" s="692"/>
      <c r="AE75" s="692"/>
      <c r="AF75" s="692"/>
      <c r="AG75" s="692"/>
      <c r="AH75" s="692"/>
      <c r="AI75" s="692"/>
      <c r="AJ75" s="692"/>
      <c r="AK75" s="692"/>
      <c r="AL75" s="692"/>
      <c r="AM75" s="692"/>
      <c r="AN75" s="692"/>
      <c r="AO75" s="692"/>
      <c r="AP75" s="692"/>
      <c r="AQ75" s="692"/>
      <c r="AR75" s="692"/>
      <c r="AS75" s="692"/>
      <c r="AT75" s="692"/>
      <c r="AU75" s="692"/>
    </row>
    <row r="76" spans="1:47" ht="15.5" x14ac:dyDescent="0.35">
      <c r="A76" s="712"/>
      <c r="B76" s="680" t="s">
        <v>1033</v>
      </c>
      <c r="C76" s="775">
        <v>1</v>
      </c>
      <c r="D76" s="733">
        <v>57</v>
      </c>
      <c r="E76" s="690">
        <v>57</v>
      </c>
      <c r="F76" s="775">
        <v>0.9821428571428571</v>
      </c>
      <c r="G76" s="733">
        <v>55</v>
      </c>
      <c r="H76" s="733">
        <v>56</v>
      </c>
      <c r="I76" s="775">
        <v>0.98630136986301364</v>
      </c>
      <c r="J76" s="733">
        <v>72</v>
      </c>
      <c r="K76" s="733">
        <v>73</v>
      </c>
      <c r="L76" s="775">
        <v>0.95</v>
      </c>
      <c r="M76" s="733">
        <v>38</v>
      </c>
      <c r="N76" s="733">
        <v>40</v>
      </c>
      <c r="O76" s="775">
        <v>1</v>
      </c>
      <c r="P76" s="733">
        <v>27</v>
      </c>
      <c r="Q76" s="733">
        <v>27</v>
      </c>
      <c r="R76" s="692"/>
      <c r="S76" s="692"/>
      <c r="T76" s="692"/>
      <c r="U76" s="692"/>
      <c r="V76" s="692"/>
      <c r="W76" s="692"/>
      <c r="X76" s="692"/>
      <c r="Y76" s="692"/>
      <c r="Z76" s="692"/>
      <c r="AA76" s="692"/>
      <c r="AB76" s="692"/>
      <c r="AC76" s="692"/>
      <c r="AD76" s="692"/>
      <c r="AE76" s="692"/>
      <c r="AF76" s="692"/>
      <c r="AG76" s="692"/>
      <c r="AH76" s="692"/>
      <c r="AI76" s="692"/>
      <c r="AJ76" s="692"/>
      <c r="AK76" s="692"/>
      <c r="AL76" s="692"/>
      <c r="AM76" s="692"/>
      <c r="AN76" s="692"/>
      <c r="AO76" s="692"/>
      <c r="AP76" s="692"/>
      <c r="AQ76" s="692"/>
      <c r="AR76" s="692"/>
      <c r="AS76" s="692"/>
      <c r="AT76" s="692"/>
      <c r="AU76" s="692"/>
    </row>
    <row r="77" spans="1:47" ht="15.5" x14ac:dyDescent="0.35">
      <c r="A77" s="712"/>
      <c r="B77" s="712"/>
      <c r="C77" s="713"/>
      <c r="D77" s="712"/>
      <c r="E77" s="712"/>
      <c r="F77" s="713"/>
      <c r="G77" s="712"/>
      <c r="H77" s="712"/>
      <c r="I77" s="713"/>
      <c r="J77" s="712"/>
      <c r="K77" s="712"/>
      <c r="L77" s="713"/>
      <c r="M77" s="712"/>
      <c r="N77" s="712"/>
      <c r="O77" s="713"/>
      <c r="P77" s="712"/>
      <c r="Q77" s="712"/>
      <c r="R77" s="692"/>
      <c r="S77" s="692"/>
      <c r="T77" s="692"/>
      <c r="U77" s="692"/>
      <c r="V77" s="692"/>
      <c r="W77" s="692"/>
      <c r="X77" s="692"/>
      <c r="Y77" s="692"/>
      <c r="Z77" s="692"/>
      <c r="AA77" s="692"/>
      <c r="AB77" s="692"/>
      <c r="AC77" s="692"/>
      <c r="AD77" s="692"/>
      <c r="AE77" s="692"/>
      <c r="AF77" s="692"/>
      <c r="AG77" s="692"/>
      <c r="AH77" s="692"/>
      <c r="AI77" s="692"/>
      <c r="AJ77" s="692"/>
      <c r="AK77" s="692"/>
      <c r="AL77" s="692"/>
      <c r="AM77" s="692"/>
      <c r="AN77" s="692"/>
      <c r="AO77" s="692"/>
      <c r="AP77" s="692"/>
      <c r="AQ77" s="692"/>
      <c r="AR77" s="692"/>
      <c r="AS77" s="692"/>
      <c r="AT77" s="692"/>
      <c r="AU77" s="692"/>
    </row>
    <row r="78" spans="1:47" ht="15.5" x14ac:dyDescent="0.35">
      <c r="A78" s="712"/>
      <c r="B78" s="64" t="s">
        <v>1072</v>
      </c>
      <c r="C78" s="713"/>
      <c r="D78" s="712"/>
      <c r="E78" s="712"/>
      <c r="F78" s="713"/>
      <c r="G78" s="712"/>
      <c r="H78" s="712"/>
      <c r="I78" s="713"/>
      <c r="J78" s="712"/>
      <c r="K78" s="712"/>
      <c r="L78" s="713"/>
      <c r="M78" s="712"/>
      <c r="N78" s="712"/>
      <c r="O78" s="713"/>
      <c r="P78" s="712"/>
      <c r="Q78" s="712"/>
      <c r="R78" s="692"/>
      <c r="S78" s="692"/>
      <c r="T78" s="692"/>
      <c r="U78" s="692"/>
      <c r="V78" s="692"/>
      <c r="W78" s="692"/>
      <c r="X78" s="692"/>
      <c r="Y78" s="692"/>
      <c r="Z78" s="692"/>
      <c r="AA78" s="692"/>
      <c r="AB78" s="692"/>
      <c r="AC78" s="692"/>
      <c r="AD78" s="692"/>
      <c r="AE78" s="692"/>
      <c r="AF78" s="692"/>
      <c r="AG78" s="692"/>
      <c r="AH78" s="692"/>
      <c r="AI78" s="692"/>
      <c r="AJ78" s="692"/>
      <c r="AK78" s="692"/>
      <c r="AL78" s="692"/>
      <c r="AM78" s="692"/>
      <c r="AN78" s="692"/>
      <c r="AO78" s="692"/>
      <c r="AP78" s="692"/>
      <c r="AQ78" s="692"/>
      <c r="AR78" s="692"/>
      <c r="AS78" s="692"/>
      <c r="AT78" s="692"/>
      <c r="AU78" s="692"/>
    </row>
    <row r="79" spans="1:47" ht="15.5" x14ac:dyDescent="0.35">
      <c r="A79" s="712"/>
      <c r="B79" s="113" t="s">
        <v>1073</v>
      </c>
      <c r="C79" s="713"/>
      <c r="D79" s="712"/>
      <c r="E79" s="712"/>
      <c r="F79" s="713"/>
      <c r="G79" s="712"/>
      <c r="H79" s="712"/>
      <c r="I79" s="713"/>
      <c r="J79" s="712"/>
      <c r="K79" s="712"/>
      <c r="L79" s="713"/>
      <c r="M79" s="712"/>
      <c r="N79" s="712"/>
      <c r="O79" s="713"/>
      <c r="P79" s="712"/>
      <c r="Q79" s="712"/>
      <c r="R79" s="692"/>
      <c r="S79" s="692"/>
      <c r="T79" s="692"/>
      <c r="U79" s="692"/>
      <c r="V79" s="692"/>
      <c r="W79" s="692"/>
      <c r="X79" s="692"/>
      <c r="Y79" s="692"/>
      <c r="Z79" s="692"/>
      <c r="AA79" s="692"/>
      <c r="AB79" s="692"/>
      <c r="AC79" s="692"/>
      <c r="AD79" s="692"/>
      <c r="AE79" s="692"/>
      <c r="AF79" s="692"/>
      <c r="AG79" s="692"/>
      <c r="AH79" s="692"/>
      <c r="AI79" s="692"/>
      <c r="AJ79" s="692"/>
      <c r="AK79" s="692"/>
      <c r="AL79" s="692"/>
      <c r="AM79" s="692"/>
      <c r="AN79" s="692"/>
      <c r="AO79" s="692"/>
      <c r="AP79" s="692"/>
      <c r="AQ79" s="692"/>
      <c r="AR79" s="692"/>
      <c r="AS79" s="692"/>
      <c r="AT79" s="692"/>
      <c r="AU79" s="692"/>
    </row>
    <row r="80" spans="1:47" ht="15.5" x14ac:dyDescent="0.35">
      <c r="A80" s="712"/>
      <c r="B80" s="722"/>
      <c r="C80" s="713"/>
      <c r="D80" s="712"/>
      <c r="E80" s="712"/>
      <c r="F80" s="713"/>
      <c r="G80" s="712"/>
      <c r="H80" s="712"/>
      <c r="I80" s="713"/>
      <c r="J80" s="712"/>
      <c r="K80" s="712"/>
      <c r="L80" s="713"/>
      <c r="M80" s="712"/>
      <c r="N80" s="712"/>
      <c r="O80" s="713"/>
      <c r="P80" s="712"/>
      <c r="Q80" s="712"/>
      <c r="R80" s="692"/>
      <c r="S80" s="692"/>
      <c r="T80" s="692"/>
      <c r="U80" s="692"/>
      <c r="V80" s="692"/>
      <c r="W80" s="692"/>
      <c r="X80" s="692"/>
      <c r="Y80" s="692"/>
      <c r="Z80" s="692"/>
      <c r="AA80" s="692"/>
      <c r="AB80" s="692"/>
      <c r="AC80" s="692"/>
      <c r="AD80" s="692"/>
      <c r="AE80" s="692"/>
      <c r="AF80" s="692"/>
      <c r="AG80" s="692"/>
      <c r="AH80" s="692"/>
      <c r="AI80" s="692"/>
      <c r="AJ80" s="692"/>
      <c r="AK80" s="692"/>
      <c r="AL80" s="692"/>
      <c r="AM80" s="692"/>
      <c r="AN80" s="692"/>
      <c r="AO80" s="692"/>
      <c r="AP80" s="692"/>
      <c r="AQ80" s="692"/>
      <c r="AR80" s="692"/>
      <c r="AS80" s="692"/>
      <c r="AT80" s="692"/>
      <c r="AU80" s="692"/>
    </row>
    <row r="81" spans="1:47" ht="15.5" x14ac:dyDescent="0.35">
      <c r="A81" s="712"/>
      <c r="B81" s="722"/>
      <c r="C81" s="726"/>
      <c r="D81" s="692"/>
      <c r="E81" s="755">
        <v>2016</v>
      </c>
      <c r="F81" s="726"/>
      <c r="G81" s="692"/>
      <c r="H81" s="755">
        <v>2017</v>
      </c>
      <c r="I81" s="726"/>
      <c r="J81" s="692"/>
      <c r="K81" s="755">
        <v>2018</v>
      </c>
      <c r="L81" s="726"/>
      <c r="M81" s="727">
        <v>2019</v>
      </c>
      <c r="N81" s="728"/>
      <c r="O81" s="726"/>
      <c r="P81" s="727">
        <v>2020</v>
      </c>
      <c r="Q81" s="692"/>
      <c r="R81" s="692"/>
      <c r="S81" s="692"/>
      <c r="T81" s="692"/>
      <c r="U81" s="692"/>
      <c r="V81" s="692"/>
      <c r="W81" s="692"/>
      <c r="X81" s="692"/>
      <c r="Y81" s="692"/>
      <c r="Z81" s="692"/>
      <c r="AA81" s="692"/>
      <c r="AB81" s="692"/>
      <c r="AC81" s="692"/>
      <c r="AD81" s="692"/>
      <c r="AE81" s="692"/>
      <c r="AF81" s="692"/>
      <c r="AG81" s="692"/>
      <c r="AH81" s="692"/>
      <c r="AI81" s="692"/>
      <c r="AJ81" s="692"/>
      <c r="AK81" s="692"/>
      <c r="AL81" s="692"/>
      <c r="AM81" s="692"/>
      <c r="AN81" s="692"/>
      <c r="AO81" s="692"/>
      <c r="AP81" s="692"/>
      <c r="AQ81" s="692"/>
      <c r="AR81" s="692"/>
      <c r="AS81" s="692"/>
      <c r="AT81" s="692"/>
      <c r="AU81" s="692"/>
    </row>
    <row r="82" spans="1:47" ht="16" thickBot="1" x14ac:dyDescent="0.4">
      <c r="A82" s="712"/>
      <c r="B82" s="780" t="s">
        <v>384</v>
      </c>
      <c r="C82" s="673" t="s">
        <v>899</v>
      </c>
      <c r="D82" s="674" t="s">
        <v>1021</v>
      </c>
      <c r="E82" s="684" t="s">
        <v>1022</v>
      </c>
      <c r="F82" s="673" t="s">
        <v>899</v>
      </c>
      <c r="G82" s="674" t="s">
        <v>1021</v>
      </c>
      <c r="H82" s="674" t="s">
        <v>1022</v>
      </c>
      <c r="I82" s="673" t="s">
        <v>899</v>
      </c>
      <c r="J82" s="674" t="s">
        <v>1021</v>
      </c>
      <c r="K82" s="674" t="s">
        <v>1022</v>
      </c>
      <c r="L82" s="673" t="s">
        <v>899</v>
      </c>
      <c r="M82" s="674" t="s">
        <v>1021</v>
      </c>
      <c r="N82" s="674" t="s">
        <v>1022</v>
      </c>
      <c r="O82" s="673" t="s">
        <v>899</v>
      </c>
      <c r="P82" s="674" t="s">
        <v>1021</v>
      </c>
      <c r="Q82" s="674" t="s">
        <v>1022</v>
      </c>
      <c r="R82" s="692"/>
      <c r="S82" s="692"/>
      <c r="T82" s="692"/>
      <c r="U82" s="692"/>
      <c r="V82" s="692"/>
      <c r="W82" s="692"/>
      <c r="X82" s="692"/>
      <c r="Y82" s="692"/>
      <c r="Z82" s="692"/>
      <c r="AA82" s="692"/>
      <c r="AB82" s="692"/>
      <c r="AC82" s="692"/>
      <c r="AD82" s="692"/>
      <c r="AE82" s="692"/>
      <c r="AF82" s="692"/>
      <c r="AG82" s="692"/>
      <c r="AH82" s="692"/>
      <c r="AI82" s="692"/>
      <c r="AJ82" s="692"/>
      <c r="AK82" s="692"/>
      <c r="AL82" s="692"/>
      <c r="AM82" s="692"/>
      <c r="AN82" s="692"/>
      <c r="AO82" s="692"/>
      <c r="AP82" s="692"/>
      <c r="AQ82" s="692"/>
      <c r="AR82" s="692"/>
      <c r="AS82" s="692"/>
      <c r="AT82" s="692"/>
      <c r="AU82" s="692"/>
    </row>
    <row r="83" spans="1:47" ht="15.5" x14ac:dyDescent="0.35">
      <c r="A83" s="712"/>
      <c r="B83" s="675" t="s">
        <v>351</v>
      </c>
      <c r="C83" s="779">
        <v>1.098901098901099E-2</v>
      </c>
      <c r="D83" s="731">
        <v>1</v>
      </c>
      <c r="E83" s="687">
        <v>91</v>
      </c>
      <c r="F83" s="779">
        <v>0</v>
      </c>
      <c r="G83" s="731">
        <v>0</v>
      </c>
      <c r="H83" s="731">
        <v>67</v>
      </c>
      <c r="I83" s="775">
        <v>0</v>
      </c>
      <c r="J83" s="731">
        <v>0</v>
      </c>
      <c r="K83" s="731">
        <v>99</v>
      </c>
      <c r="L83" s="779">
        <v>1.8691588785046728E-2</v>
      </c>
      <c r="M83" s="731">
        <v>2</v>
      </c>
      <c r="N83" s="731">
        <v>107</v>
      </c>
      <c r="O83" s="775">
        <f t="shared" ref="O83:O99" si="0">IF(Q83&lt;1,"-",(P83/Q83))</f>
        <v>0</v>
      </c>
      <c r="P83" s="731">
        <v>0</v>
      </c>
      <c r="Q83" s="731">
        <v>62</v>
      </c>
      <c r="R83" s="692"/>
      <c r="S83" s="692"/>
      <c r="T83" s="692"/>
      <c r="U83" s="692"/>
      <c r="V83" s="692"/>
      <c r="W83" s="692"/>
      <c r="X83" s="692"/>
      <c r="Y83" s="692"/>
      <c r="Z83" s="692"/>
      <c r="AA83" s="692"/>
      <c r="AB83" s="692"/>
      <c r="AC83" s="692"/>
      <c r="AD83" s="692"/>
      <c r="AE83" s="692"/>
      <c r="AF83" s="692"/>
      <c r="AG83" s="692"/>
      <c r="AH83" s="692"/>
      <c r="AI83" s="692"/>
      <c r="AJ83" s="692"/>
      <c r="AK83" s="692"/>
      <c r="AL83" s="692"/>
      <c r="AM83" s="692"/>
      <c r="AN83" s="692"/>
      <c r="AO83" s="692"/>
      <c r="AP83" s="692"/>
      <c r="AQ83" s="692"/>
      <c r="AR83" s="692"/>
      <c r="AS83" s="692"/>
      <c r="AT83" s="692"/>
      <c r="AU83" s="692"/>
    </row>
    <row r="84" spans="1:47" ht="15.5" x14ac:dyDescent="0.35">
      <c r="A84" s="712"/>
      <c r="B84" s="680" t="s">
        <v>1067</v>
      </c>
      <c r="C84" s="775">
        <v>0.66666666666666663</v>
      </c>
      <c r="D84" s="733">
        <v>4</v>
      </c>
      <c r="E84" s="690">
        <v>6</v>
      </c>
      <c r="F84" s="775" t="s">
        <v>352</v>
      </c>
      <c r="G84" s="733">
        <v>0</v>
      </c>
      <c r="H84" s="733">
        <v>0</v>
      </c>
      <c r="I84" s="775" t="s">
        <v>352</v>
      </c>
      <c r="J84" s="733">
        <v>0</v>
      </c>
      <c r="K84" s="733">
        <v>0</v>
      </c>
      <c r="L84" s="775" t="s">
        <v>352</v>
      </c>
      <c r="M84" s="733">
        <v>0</v>
      </c>
      <c r="N84" s="733">
        <v>0</v>
      </c>
      <c r="O84" s="775">
        <f t="shared" si="0"/>
        <v>0.72727272727272729</v>
      </c>
      <c r="P84" s="733">
        <v>8</v>
      </c>
      <c r="Q84" s="733">
        <v>11</v>
      </c>
      <c r="R84" s="692"/>
      <c r="S84" s="692"/>
      <c r="T84" s="692"/>
      <c r="U84" s="692"/>
      <c r="V84" s="692"/>
      <c r="W84" s="692"/>
      <c r="X84" s="692"/>
      <c r="Y84" s="692"/>
      <c r="Z84" s="692"/>
      <c r="AA84" s="692"/>
      <c r="AB84" s="692"/>
      <c r="AC84" s="692"/>
      <c r="AD84" s="692"/>
      <c r="AE84" s="692"/>
      <c r="AF84" s="692"/>
      <c r="AG84" s="692"/>
      <c r="AH84" s="692"/>
      <c r="AI84" s="692"/>
      <c r="AJ84" s="692"/>
      <c r="AK84" s="692"/>
      <c r="AL84" s="692"/>
      <c r="AM84" s="692"/>
      <c r="AN84" s="692"/>
      <c r="AO84" s="692"/>
      <c r="AP84" s="692"/>
      <c r="AQ84" s="692"/>
      <c r="AR84" s="692"/>
      <c r="AS84" s="692"/>
      <c r="AT84" s="692"/>
      <c r="AU84" s="692"/>
    </row>
    <row r="85" spans="1:47" ht="15.5" x14ac:dyDescent="0.35">
      <c r="A85" s="712"/>
      <c r="B85" s="680" t="s">
        <v>1023</v>
      </c>
      <c r="C85" s="775">
        <v>0</v>
      </c>
      <c r="D85" s="733">
        <v>0</v>
      </c>
      <c r="E85" s="690">
        <v>3</v>
      </c>
      <c r="F85" s="775" t="s">
        <v>352</v>
      </c>
      <c r="G85" s="733">
        <v>0</v>
      </c>
      <c r="H85" s="733">
        <v>0</v>
      </c>
      <c r="I85" s="775" t="s">
        <v>352</v>
      </c>
      <c r="J85" s="733">
        <v>0</v>
      </c>
      <c r="K85" s="733">
        <v>0</v>
      </c>
      <c r="L85" s="775" t="s">
        <v>352</v>
      </c>
      <c r="M85" s="733">
        <v>0</v>
      </c>
      <c r="N85" s="733">
        <v>0</v>
      </c>
      <c r="O85" s="775">
        <f t="shared" si="0"/>
        <v>0</v>
      </c>
      <c r="P85" s="733">
        <v>0</v>
      </c>
      <c r="Q85" s="733">
        <v>1</v>
      </c>
      <c r="R85" s="692"/>
      <c r="S85" s="692"/>
      <c r="T85" s="692"/>
      <c r="U85" s="692"/>
      <c r="V85" s="692"/>
      <c r="W85" s="692"/>
      <c r="X85" s="692"/>
      <c r="Y85" s="692"/>
      <c r="Z85" s="692"/>
      <c r="AA85" s="692"/>
      <c r="AB85" s="692"/>
      <c r="AC85" s="692"/>
      <c r="AD85" s="692"/>
      <c r="AE85" s="692"/>
      <c r="AF85" s="692"/>
      <c r="AG85" s="692"/>
      <c r="AH85" s="692"/>
      <c r="AI85" s="692"/>
      <c r="AJ85" s="692"/>
      <c r="AK85" s="692"/>
      <c r="AL85" s="692"/>
      <c r="AM85" s="692"/>
      <c r="AN85" s="692"/>
      <c r="AO85" s="692"/>
      <c r="AP85" s="692"/>
      <c r="AQ85" s="692"/>
      <c r="AR85" s="692"/>
      <c r="AS85" s="692"/>
      <c r="AT85" s="692"/>
      <c r="AU85" s="692"/>
    </row>
    <row r="86" spans="1:47" ht="15.5" x14ac:dyDescent="0.35">
      <c r="A86" s="712"/>
      <c r="B86" s="752" t="s">
        <v>1071</v>
      </c>
      <c r="C86" s="775" t="s">
        <v>352</v>
      </c>
      <c r="D86" s="733">
        <v>0</v>
      </c>
      <c r="E86" s="690">
        <v>0</v>
      </c>
      <c r="F86" s="775">
        <v>0</v>
      </c>
      <c r="G86" s="733">
        <v>0</v>
      </c>
      <c r="H86" s="733">
        <v>2</v>
      </c>
      <c r="I86" s="775">
        <v>0.25</v>
      </c>
      <c r="J86" s="733">
        <v>1</v>
      </c>
      <c r="K86" s="733">
        <v>4</v>
      </c>
      <c r="L86" s="775">
        <v>0</v>
      </c>
      <c r="M86" s="733">
        <v>0</v>
      </c>
      <c r="N86" s="733">
        <v>5</v>
      </c>
      <c r="O86" s="750" t="str">
        <f t="shared" si="0"/>
        <v>-</v>
      </c>
      <c r="P86" s="753">
        <v>0</v>
      </c>
      <c r="Q86" s="753">
        <v>0</v>
      </c>
      <c r="R86" s="692"/>
      <c r="S86" s="692"/>
      <c r="T86" s="692"/>
      <c r="U86" s="692"/>
      <c r="V86" s="692"/>
      <c r="W86" s="692"/>
      <c r="X86" s="692"/>
      <c r="Y86" s="692"/>
      <c r="Z86" s="692"/>
      <c r="AA86" s="692"/>
      <c r="AB86" s="692"/>
      <c r="AC86" s="692"/>
      <c r="AD86" s="692"/>
      <c r="AE86" s="692"/>
      <c r="AF86" s="692"/>
      <c r="AG86" s="692"/>
      <c r="AH86" s="692"/>
      <c r="AI86" s="692"/>
      <c r="AJ86" s="692"/>
      <c r="AK86" s="692"/>
      <c r="AL86" s="692"/>
      <c r="AM86" s="692"/>
      <c r="AN86" s="692"/>
      <c r="AO86" s="692"/>
      <c r="AP86" s="692"/>
      <c r="AQ86" s="692"/>
      <c r="AR86" s="692"/>
      <c r="AS86" s="692"/>
      <c r="AT86" s="692"/>
      <c r="AU86" s="692"/>
    </row>
    <row r="87" spans="1:47" ht="15.5" x14ac:dyDescent="0.35">
      <c r="A87" s="712"/>
      <c r="B87" s="680" t="s">
        <v>1024</v>
      </c>
      <c r="C87" s="775">
        <v>1.1363636363636364E-2</v>
      </c>
      <c r="D87" s="733">
        <v>1</v>
      </c>
      <c r="E87" s="690">
        <v>88</v>
      </c>
      <c r="F87" s="775">
        <v>0</v>
      </c>
      <c r="G87" s="733">
        <v>0</v>
      </c>
      <c r="H87" s="733">
        <v>64</v>
      </c>
      <c r="I87" s="775">
        <v>1.0638297872340425E-2</v>
      </c>
      <c r="J87" s="733">
        <v>1</v>
      </c>
      <c r="K87" s="733">
        <v>94</v>
      </c>
      <c r="L87" s="775">
        <v>0</v>
      </c>
      <c r="M87" s="733">
        <v>0</v>
      </c>
      <c r="N87" s="733">
        <v>102</v>
      </c>
      <c r="O87" s="775">
        <f t="shared" si="0"/>
        <v>0</v>
      </c>
      <c r="P87" s="733">
        <v>0</v>
      </c>
      <c r="Q87" s="733">
        <v>61</v>
      </c>
      <c r="R87" s="692"/>
      <c r="S87" s="692"/>
      <c r="T87" s="692"/>
      <c r="U87" s="692"/>
      <c r="V87" s="692"/>
      <c r="W87" s="692"/>
      <c r="X87" s="692"/>
      <c r="Y87" s="692"/>
      <c r="Z87" s="692"/>
      <c r="AA87" s="692"/>
      <c r="AB87" s="692"/>
      <c r="AC87" s="692"/>
      <c r="AD87" s="692"/>
      <c r="AE87" s="692"/>
      <c r="AF87" s="692"/>
      <c r="AG87" s="692"/>
      <c r="AH87" s="692"/>
      <c r="AI87" s="692"/>
      <c r="AJ87" s="692"/>
      <c r="AK87" s="692"/>
      <c r="AL87" s="692"/>
      <c r="AM87" s="692"/>
      <c r="AN87" s="692"/>
      <c r="AO87" s="692"/>
      <c r="AP87" s="692"/>
      <c r="AQ87" s="692"/>
      <c r="AR87" s="692"/>
      <c r="AS87" s="692"/>
      <c r="AT87" s="692"/>
      <c r="AU87" s="692"/>
    </row>
    <row r="88" spans="1:47" ht="15.5" x14ac:dyDescent="0.35">
      <c r="A88" s="712"/>
      <c r="B88" s="680" t="s">
        <v>357</v>
      </c>
      <c r="C88" s="775">
        <v>0</v>
      </c>
      <c r="D88" s="733">
        <v>0</v>
      </c>
      <c r="E88" s="690">
        <v>91</v>
      </c>
      <c r="F88" s="775">
        <v>1.4925373134328358E-2</v>
      </c>
      <c r="G88" s="733">
        <v>1</v>
      </c>
      <c r="H88" s="733">
        <v>67</v>
      </c>
      <c r="I88" s="775">
        <v>0</v>
      </c>
      <c r="J88" s="733">
        <v>0</v>
      </c>
      <c r="K88" s="733">
        <v>99</v>
      </c>
      <c r="L88" s="775">
        <v>1.8691588785046728E-2</v>
      </c>
      <c r="M88" s="733">
        <v>2</v>
      </c>
      <c r="N88" s="733">
        <v>107</v>
      </c>
      <c r="O88" s="775">
        <f t="shared" si="0"/>
        <v>0</v>
      </c>
      <c r="P88" s="733">
        <v>0</v>
      </c>
      <c r="Q88" s="733">
        <v>62</v>
      </c>
      <c r="R88" s="692"/>
      <c r="S88" s="692"/>
      <c r="T88" s="692"/>
      <c r="U88" s="692"/>
      <c r="V88" s="692"/>
      <c r="W88" s="692"/>
      <c r="X88" s="692"/>
      <c r="Y88" s="692"/>
      <c r="Z88" s="692"/>
      <c r="AA88" s="692"/>
      <c r="AB88" s="692"/>
      <c r="AC88" s="692"/>
      <c r="AD88" s="692"/>
      <c r="AE88" s="692"/>
      <c r="AF88" s="692"/>
      <c r="AG88" s="692"/>
      <c r="AH88" s="692"/>
      <c r="AI88" s="692"/>
      <c r="AJ88" s="692"/>
      <c r="AK88" s="692"/>
      <c r="AL88" s="692"/>
      <c r="AM88" s="692"/>
      <c r="AN88" s="692"/>
      <c r="AO88" s="692"/>
      <c r="AP88" s="692"/>
      <c r="AQ88" s="692"/>
      <c r="AR88" s="692"/>
      <c r="AS88" s="692"/>
      <c r="AT88" s="692"/>
      <c r="AU88" s="692"/>
    </row>
    <row r="89" spans="1:47" ht="15.5" x14ac:dyDescent="0.35">
      <c r="A89" s="712"/>
      <c r="B89" s="680" t="s">
        <v>1025</v>
      </c>
      <c r="C89" s="775">
        <v>0</v>
      </c>
      <c r="D89" s="733">
        <v>0</v>
      </c>
      <c r="E89" s="690">
        <v>91</v>
      </c>
      <c r="F89" s="775">
        <v>0</v>
      </c>
      <c r="G89" s="733">
        <v>0</v>
      </c>
      <c r="H89" s="733">
        <v>67</v>
      </c>
      <c r="I89" s="775">
        <v>2.0202020202020204E-2</v>
      </c>
      <c r="J89" s="733">
        <v>2</v>
      </c>
      <c r="K89" s="733">
        <v>99</v>
      </c>
      <c r="L89" s="775">
        <v>0</v>
      </c>
      <c r="M89" s="733">
        <v>0</v>
      </c>
      <c r="N89" s="733">
        <v>107</v>
      </c>
      <c r="O89" s="775">
        <f t="shared" si="0"/>
        <v>0</v>
      </c>
      <c r="P89" s="733">
        <v>0</v>
      </c>
      <c r="Q89" s="733">
        <v>62</v>
      </c>
      <c r="R89" s="692"/>
      <c r="S89" s="692"/>
      <c r="T89" s="692"/>
      <c r="U89" s="692"/>
      <c r="V89" s="692"/>
      <c r="W89" s="692"/>
      <c r="X89" s="692"/>
      <c r="Y89" s="692"/>
      <c r="Z89" s="692"/>
      <c r="AA89" s="692"/>
      <c r="AB89" s="692"/>
      <c r="AC89" s="692"/>
      <c r="AD89" s="692"/>
      <c r="AE89" s="692"/>
      <c r="AF89" s="692"/>
      <c r="AG89" s="692"/>
      <c r="AH89" s="692"/>
      <c r="AI89" s="692"/>
      <c r="AJ89" s="692"/>
      <c r="AK89" s="692"/>
      <c r="AL89" s="692"/>
      <c r="AM89" s="692"/>
      <c r="AN89" s="692"/>
      <c r="AO89" s="692"/>
      <c r="AP89" s="692"/>
      <c r="AQ89" s="692"/>
      <c r="AR89" s="692"/>
      <c r="AS89" s="692"/>
      <c r="AT89" s="692"/>
      <c r="AU89" s="692"/>
    </row>
    <row r="90" spans="1:47" ht="15.5" x14ac:dyDescent="0.35">
      <c r="A90" s="712"/>
      <c r="B90" s="680" t="s">
        <v>1026</v>
      </c>
      <c r="C90" s="775">
        <v>9.0909090909090912E-2</v>
      </c>
      <c r="D90" s="733">
        <v>8</v>
      </c>
      <c r="E90" s="690">
        <v>88</v>
      </c>
      <c r="F90" s="775">
        <v>6.25E-2</v>
      </c>
      <c r="G90" s="733">
        <v>4</v>
      </c>
      <c r="H90" s="733">
        <v>64</v>
      </c>
      <c r="I90" s="775">
        <v>0.13829787234042554</v>
      </c>
      <c r="J90" s="733">
        <v>13</v>
      </c>
      <c r="K90" s="733">
        <v>94</v>
      </c>
      <c r="L90" s="775">
        <v>7.8431372549019607E-2</v>
      </c>
      <c r="M90" s="733">
        <v>8</v>
      </c>
      <c r="N90" s="733">
        <v>102</v>
      </c>
      <c r="O90" s="775">
        <f t="shared" si="0"/>
        <v>1.6393442622950821E-2</v>
      </c>
      <c r="P90" s="733">
        <v>1</v>
      </c>
      <c r="Q90" s="733">
        <v>61</v>
      </c>
      <c r="R90" s="692"/>
      <c r="S90" s="692"/>
      <c r="T90" s="692"/>
      <c r="U90" s="692"/>
      <c r="V90" s="692"/>
      <c r="W90" s="692"/>
      <c r="X90" s="692"/>
      <c r="Y90" s="692"/>
      <c r="Z90" s="692"/>
      <c r="AA90" s="692"/>
      <c r="AB90" s="692"/>
      <c r="AC90" s="692"/>
      <c r="AD90" s="692"/>
      <c r="AE90" s="692"/>
      <c r="AF90" s="692"/>
      <c r="AG90" s="692"/>
      <c r="AH90" s="692"/>
      <c r="AI90" s="692"/>
      <c r="AJ90" s="692"/>
      <c r="AK90" s="692"/>
      <c r="AL90" s="692"/>
      <c r="AM90" s="692"/>
      <c r="AN90" s="692"/>
      <c r="AO90" s="692"/>
      <c r="AP90" s="692"/>
      <c r="AQ90" s="692"/>
      <c r="AR90" s="692"/>
      <c r="AS90" s="692"/>
      <c r="AT90" s="692"/>
      <c r="AU90" s="692"/>
    </row>
    <row r="91" spans="1:47" ht="15.5" x14ac:dyDescent="0.35">
      <c r="A91" s="712"/>
      <c r="B91" s="680" t="s">
        <v>1028</v>
      </c>
      <c r="C91" s="775">
        <v>8.7912087912087919E-2</v>
      </c>
      <c r="D91" s="733">
        <v>8</v>
      </c>
      <c r="E91" s="690">
        <v>91</v>
      </c>
      <c r="F91" s="775">
        <v>0.15151515151515152</v>
      </c>
      <c r="G91" s="733">
        <v>10</v>
      </c>
      <c r="H91" s="733">
        <v>66</v>
      </c>
      <c r="I91" s="775">
        <v>0.18181818181818182</v>
      </c>
      <c r="J91" s="733">
        <v>18</v>
      </c>
      <c r="K91" s="733">
        <v>99</v>
      </c>
      <c r="L91" s="775">
        <v>0.30841121495327101</v>
      </c>
      <c r="M91" s="733">
        <v>33</v>
      </c>
      <c r="N91" s="733">
        <v>107</v>
      </c>
      <c r="O91" s="775">
        <f t="shared" si="0"/>
        <v>0.12903225806451613</v>
      </c>
      <c r="P91" s="733">
        <v>8</v>
      </c>
      <c r="Q91" s="733">
        <v>62</v>
      </c>
      <c r="R91" s="692"/>
      <c r="S91" s="692"/>
      <c r="T91" s="692"/>
      <c r="U91" s="692"/>
      <c r="V91" s="692"/>
      <c r="W91" s="692"/>
      <c r="X91" s="692"/>
      <c r="Y91" s="692"/>
      <c r="Z91" s="692"/>
      <c r="AA91" s="692"/>
      <c r="AB91" s="692"/>
      <c r="AC91" s="692"/>
      <c r="AD91" s="692"/>
      <c r="AE91" s="692"/>
      <c r="AF91" s="692"/>
      <c r="AG91" s="692"/>
      <c r="AH91" s="692"/>
      <c r="AI91" s="692"/>
      <c r="AJ91" s="692"/>
      <c r="AK91" s="692"/>
      <c r="AL91" s="692"/>
      <c r="AM91" s="692"/>
      <c r="AN91" s="692"/>
      <c r="AO91" s="692"/>
      <c r="AP91" s="692"/>
      <c r="AQ91" s="692"/>
      <c r="AR91" s="692"/>
      <c r="AS91" s="692"/>
      <c r="AT91" s="692"/>
      <c r="AU91" s="692"/>
    </row>
    <row r="92" spans="1:47" ht="15.5" x14ac:dyDescent="0.35">
      <c r="A92" s="712"/>
      <c r="B92" s="680" t="s">
        <v>880</v>
      </c>
      <c r="C92" s="775">
        <v>0</v>
      </c>
      <c r="D92" s="733">
        <v>0</v>
      </c>
      <c r="E92" s="690">
        <v>4</v>
      </c>
      <c r="F92" s="775">
        <v>0</v>
      </c>
      <c r="G92" s="733">
        <v>0</v>
      </c>
      <c r="H92" s="733">
        <v>2</v>
      </c>
      <c r="I92" s="775">
        <v>0.5</v>
      </c>
      <c r="J92" s="733">
        <v>2</v>
      </c>
      <c r="K92" s="733">
        <v>4</v>
      </c>
      <c r="L92" s="775">
        <v>0</v>
      </c>
      <c r="M92" s="733">
        <v>0</v>
      </c>
      <c r="N92" s="733">
        <v>5</v>
      </c>
      <c r="O92" s="775">
        <f t="shared" si="0"/>
        <v>0</v>
      </c>
      <c r="P92" s="733">
        <v>0</v>
      </c>
      <c r="Q92" s="733">
        <v>51</v>
      </c>
      <c r="R92" s="692"/>
      <c r="S92" s="692"/>
      <c r="T92" s="692"/>
      <c r="U92" s="692"/>
      <c r="V92" s="692"/>
      <c r="W92" s="692"/>
      <c r="X92" s="692"/>
      <c r="Y92" s="692"/>
      <c r="Z92" s="692"/>
      <c r="AA92" s="692"/>
      <c r="AB92" s="692"/>
      <c r="AC92" s="692"/>
      <c r="AD92" s="692"/>
      <c r="AE92" s="692"/>
      <c r="AF92" s="692"/>
      <c r="AG92" s="692"/>
      <c r="AH92" s="692"/>
      <c r="AI92" s="692"/>
      <c r="AJ92" s="692"/>
      <c r="AK92" s="692"/>
      <c r="AL92" s="692"/>
      <c r="AM92" s="692"/>
      <c r="AN92" s="692"/>
      <c r="AO92" s="692"/>
      <c r="AP92" s="692"/>
      <c r="AQ92" s="692"/>
      <c r="AR92" s="692"/>
      <c r="AS92" s="692"/>
      <c r="AT92" s="692"/>
      <c r="AU92" s="692"/>
    </row>
    <row r="93" spans="1:47" ht="15.5" x14ac:dyDescent="0.35">
      <c r="A93" s="712"/>
      <c r="B93" s="680" t="s">
        <v>1068</v>
      </c>
      <c r="C93" s="775">
        <v>0</v>
      </c>
      <c r="D93" s="733">
        <v>0</v>
      </c>
      <c r="E93" s="690">
        <v>6</v>
      </c>
      <c r="F93" s="775">
        <v>0.44444444444444442</v>
      </c>
      <c r="G93" s="733">
        <v>4</v>
      </c>
      <c r="H93" s="733">
        <v>9</v>
      </c>
      <c r="I93" s="775">
        <v>0.4</v>
      </c>
      <c r="J93" s="733">
        <v>2</v>
      </c>
      <c r="K93" s="733">
        <v>5</v>
      </c>
      <c r="L93" s="775">
        <v>0.66666666666666663</v>
      </c>
      <c r="M93" s="733">
        <v>2</v>
      </c>
      <c r="N93" s="733">
        <v>3</v>
      </c>
      <c r="O93" s="775">
        <f t="shared" si="0"/>
        <v>9.0909090909090912E-2</v>
      </c>
      <c r="P93" s="733">
        <v>1</v>
      </c>
      <c r="Q93" s="733">
        <v>11</v>
      </c>
      <c r="R93" s="692"/>
      <c r="S93" s="692"/>
      <c r="T93" s="692"/>
      <c r="U93" s="692"/>
      <c r="V93" s="692"/>
      <c r="W93" s="692"/>
      <c r="X93" s="692"/>
      <c r="Y93" s="692"/>
      <c r="Z93" s="692"/>
      <c r="AA93" s="692"/>
      <c r="AB93" s="692"/>
      <c r="AC93" s="692"/>
      <c r="AD93" s="692"/>
      <c r="AE93" s="692"/>
      <c r="AF93" s="692"/>
      <c r="AG93" s="692"/>
      <c r="AH93" s="692"/>
      <c r="AI93" s="692"/>
      <c r="AJ93" s="692"/>
      <c r="AK93" s="692"/>
      <c r="AL93" s="692"/>
      <c r="AM93" s="692"/>
      <c r="AN93" s="692"/>
      <c r="AO93" s="692"/>
      <c r="AP93" s="692"/>
      <c r="AQ93" s="692"/>
      <c r="AR93" s="692"/>
      <c r="AS93" s="692"/>
      <c r="AT93" s="692"/>
      <c r="AU93" s="692"/>
    </row>
    <row r="94" spans="1:47" ht="15.5" x14ac:dyDescent="0.35">
      <c r="A94" s="692"/>
      <c r="B94" s="680" t="s">
        <v>902</v>
      </c>
      <c r="C94" s="775">
        <v>0.33333333333333331</v>
      </c>
      <c r="D94" s="733">
        <v>1</v>
      </c>
      <c r="E94" s="690">
        <v>3</v>
      </c>
      <c r="F94" s="775">
        <v>1</v>
      </c>
      <c r="G94" s="733">
        <v>2</v>
      </c>
      <c r="H94" s="733">
        <v>2</v>
      </c>
      <c r="I94" s="775">
        <v>0.5</v>
      </c>
      <c r="J94" s="733">
        <v>2</v>
      </c>
      <c r="K94" s="733">
        <v>4</v>
      </c>
      <c r="L94" s="775">
        <v>0.8</v>
      </c>
      <c r="M94" s="733">
        <v>4</v>
      </c>
      <c r="N94" s="733">
        <v>5</v>
      </c>
      <c r="O94" s="775">
        <f t="shared" si="0"/>
        <v>0</v>
      </c>
      <c r="P94" s="733">
        <v>0</v>
      </c>
      <c r="Q94" s="733">
        <v>1</v>
      </c>
      <c r="R94" s="692"/>
      <c r="S94" s="692"/>
      <c r="T94" s="692"/>
      <c r="U94" s="692"/>
      <c r="V94" s="692"/>
      <c r="W94" s="692"/>
      <c r="X94" s="692"/>
      <c r="Y94" s="692"/>
      <c r="Z94" s="692"/>
      <c r="AA94" s="692"/>
      <c r="AB94" s="692"/>
      <c r="AC94" s="692"/>
      <c r="AD94" s="692"/>
      <c r="AE94" s="692"/>
      <c r="AF94" s="692"/>
      <c r="AG94" s="692"/>
      <c r="AH94" s="692"/>
      <c r="AI94" s="692"/>
      <c r="AJ94" s="692"/>
      <c r="AK94" s="692"/>
      <c r="AL94" s="692"/>
      <c r="AM94" s="692"/>
      <c r="AN94" s="692"/>
      <c r="AO94" s="692"/>
      <c r="AP94" s="692"/>
      <c r="AQ94" s="692"/>
      <c r="AR94" s="692"/>
      <c r="AS94" s="692"/>
      <c r="AT94" s="692"/>
      <c r="AU94" s="692"/>
    </row>
    <row r="95" spans="1:47" ht="15.5" x14ac:dyDescent="0.35">
      <c r="A95" s="692"/>
      <c r="B95" s="680" t="s">
        <v>363</v>
      </c>
      <c r="C95" s="775">
        <v>0.14285714285714285</v>
      </c>
      <c r="D95" s="733">
        <v>13</v>
      </c>
      <c r="E95" s="690">
        <v>91</v>
      </c>
      <c r="F95" s="775">
        <v>0.14925373134328357</v>
      </c>
      <c r="G95" s="733">
        <v>10</v>
      </c>
      <c r="H95" s="733">
        <v>67</v>
      </c>
      <c r="I95" s="775">
        <v>0.22222222222222221</v>
      </c>
      <c r="J95" s="733">
        <v>22</v>
      </c>
      <c r="K95" s="733">
        <v>99</v>
      </c>
      <c r="L95" s="775">
        <v>0.23364485981308411</v>
      </c>
      <c r="M95" s="733">
        <v>25</v>
      </c>
      <c r="N95" s="733">
        <v>107</v>
      </c>
      <c r="O95" s="775">
        <f t="shared" si="0"/>
        <v>0.22580645161290322</v>
      </c>
      <c r="P95" s="733">
        <v>14</v>
      </c>
      <c r="Q95" s="733">
        <v>62</v>
      </c>
      <c r="R95" s="692"/>
      <c r="S95" s="692"/>
      <c r="T95" s="692"/>
      <c r="U95" s="692"/>
      <c r="V95" s="692"/>
      <c r="W95" s="692"/>
      <c r="X95" s="692"/>
      <c r="Y95" s="692"/>
      <c r="Z95" s="692"/>
      <c r="AA95" s="692"/>
      <c r="AB95" s="692"/>
      <c r="AC95" s="692"/>
      <c r="AD95" s="692"/>
      <c r="AE95" s="692"/>
      <c r="AF95" s="692"/>
      <c r="AG95" s="692"/>
      <c r="AH95" s="692"/>
      <c r="AI95" s="692"/>
      <c r="AJ95" s="692"/>
      <c r="AK95" s="692"/>
      <c r="AL95" s="692"/>
      <c r="AM95" s="692"/>
      <c r="AN95" s="692"/>
      <c r="AO95" s="692"/>
      <c r="AP95" s="692"/>
      <c r="AQ95" s="692"/>
      <c r="AR95" s="692"/>
      <c r="AS95" s="692"/>
      <c r="AT95" s="692"/>
      <c r="AU95" s="692"/>
    </row>
    <row r="96" spans="1:47" ht="15.5" x14ac:dyDescent="0.35">
      <c r="A96" s="692"/>
      <c r="B96" s="680" t="s">
        <v>1031</v>
      </c>
      <c r="C96" s="775">
        <v>0.5</v>
      </c>
      <c r="D96" s="733">
        <v>3</v>
      </c>
      <c r="E96" s="690">
        <v>6</v>
      </c>
      <c r="F96" s="775">
        <v>0.66666666666666663</v>
      </c>
      <c r="G96" s="733">
        <v>6</v>
      </c>
      <c r="H96" s="733">
        <v>9</v>
      </c>
      <c r="I96" s="775">
        <v>0.6</v>
      </c>
      <c r="J96" s="733">
        <v>3</v>
      </c>
      <c r="K96" s="733">
        <v>5</v>
      </c>
      <c r="L96" s="775">
        <v>0</v>
      </c>
      <c r="M96" s="733">
        <v>0</v>
      </c>
      <c r="N96" s="733">
        <v>3</v>
      </c>
      <c r="O96" s="775">
        <f t="shared" si="0"/>
        <v>0.54545454545454541</v>
      </c>
      <c r="P96" s="733">
        <v>6</v>
      </c>
      <c r="Q96" s="733">
        <v>11</v>
      </c>
      <c r="R96" s="692"/>
      <c r="S96" s="692"/>
      <c r="T96" s="692"/>
      <c r="U96" s="692"/>
      <c r="V96" s="692"/>
      <c r="W96" s="692"/>
      <c r="X96" s="692"/>
      <c r="Y96" s="692"/>
      <c r="Z96" s="692"/>
      <c r="AA96" s="692"/>
      <c r="AB96" s="692"/>
      <c r="AC96" s="692"/>
      <c r="AD96" s="692"/>
      <c r="AE96" s="692"/>
      <c r="AF96" s="692"/>
      <c r="AG96" s="692"/>
      <c r="AH96" s="692"/>
      <c r="AI96" s="692"/>
      <c r="AJ96" s="692"/>
      <c r="AK96" s="692"/>
      <c r="AL96" s="692"/>
      <c r="AM96" s="692"/>
      <c r="AN96" s="692"/>
      <c r="AO96" s="692"/>
      <c r="AP96" s="692"/>
      <c r="AQ96" s="692"/>
      <c r="AR96" s="692"/>
      <c r="AS96" s="692"/>
      <c r="AT96" s="692"/>
      <c r="AU96" s="692"/>
    </row>
    <row r="97" spans="1:47" ht="15.5" x14ac:dyDescent="0.35">
      <c r="A97" s="692"/>
      <c r="B97" s="680" t="s">
        <v>1047</v>
      </c>
      <c r="C97" s="775">
        <v>1.098901098901099E-2</v>
      </c>
      <c r="D97" s="733">
        <v>1</v>
      </c>
      <c r="E97" s="690">
        <v>91</v>
      </c>
      <c r="F97" s="775">
        <v>1.4925373134328358E-2</v>
      </c>
      <c r="G97" s="733">
        <v>1</v>
      </c>
      <c r="H97" s="733">
        <v>67</v>
      </c>
      <c r="I97" s="775">
        <v>3.0303030303030304E-2</v>
      </c>
      <c r="J97" s="733">
        <v>3</v>
      </c>
      <c r="K97" s="733">
        <v>99</v>
      </c>
      <c r="L97" s="775">
        <v>1.8691588785046728E-2</v>
      </c>
      <c r="M97" s="733">
        <v>2</v>
      </c>
      <c r="N97" s="733">
        <v>107</v>
      </c>
      <c r="O97" s="775">
        <f t="shared" si="0"/>
        <v>6.4516129032258063E-2</v>
      </c>
      <c r="P97" s="733">
        <v>4</v>
      </c>
      <c r="Q97" s="733">
        <v>62</v>
      </c>
      <c r="R97" s="692"/>
      <c r="S97" s="692"/>
      <c r="T97" s="692"/>
      <c r="U97" s="692"/>
      <c r="V97" s="692"/>
      <c r="W97" s="692"/>
      <c r="X97" s="692"/>
      <c r="Y97" s="692"/>
      <c r="Z97" s="692"/>
      <c r="AA97" s="692"/>
      <c r="AB97" s="692"/>
      <c r="AC97" s="692"/>
      <c r="AD97" s="692"/>
      <c r="AE97" s="692"/>
      <c r="AF97" s="692"/>
      <c r="AG97" s="692"/>
      <c r="AH97" s="692"/>
      <c r="AI97" s="692"/>
      <c r="AJ97" s="692"/>
      <c r="AK97" s="692"/>
      <c r="AL97" s="692"/>
      <c r="AM97" s="692"/>
      <c r="AN97" s="692"/>
      <c r="AO97" s="692"/>
      <c r="AP97" s="692"/>
      <c r="AQ97" s="692"/>
      <c r="AR97" s="692"/>
      <c r="AS97" s="692"/>
      <c r="AT97" s="692"/>
      <c r="AU97" s="692"/>
    </row>
    <row r="98" spans="1:47" ht="15.5" x14ac:dyDescent="0.35">
      <c r="A98" s="692"/>
      <c r="B98" s="680" t="s">
        <v>1064</v>
      </c>
      <c r="C98" s="775">
        <v>0</v>
      </c>
      <c r="D98" s="733">
        <v>0</v>
      </c>
      <c r="E98" s="690">
        <v>82</v>
      </c>
      <c r="F98" s="775">
        <v>1.7857142857142856E-2</v>
      </c>
      <c r="G98" s="733">
        <v>1</v>
      </c>
      <c r="H98" s="733">
        <v>56</v>
      </c>
      <c r="I98" s="775">
        <v>4.49438202247191E-2</v>
      </c>
      <c r="J98" s="733">
        <v>4</v>
      </c>
      <c r="K98" s="733">
        <v>89</v>
      </c>
      <c r="L98" s="775">
        <v>2.0202020202020204E-2</v>
      </c>
      <c r="M98" s="733">
        <v>2</v>
      </c>
      <c r="N98" s="733">
        <v>99</v>
      </c>
      <c r="O98" s="775">
        <f t="shared" si="0"/>
        <v>0.22</v>
      </c>
      <c r="P98" s="733">
        <v>11</v>
      </c>
      <c r="Q98" s="733">
        <v>50</v>
      </c>
      <c r="R98" s="692"/>
      <c r="S98" s="692"/>
      <c r="T98" s="692"/>
      <c r="U98" s="692"/>
      <c r="V98" s="692"/>
      <c r="W98" s="692"/>
      <c r="X98" s="692"/>
      <c r="Y98" s="692"/>
      <c r="Z98" s="692"/>
      <c r="AA98" s="692"/>
      <c r="AB98" s="692"/>
      <c r="AC98" s="692"/>
      <c r="AD98" s="692"/>
      <c r="AE98" s="692"/>
      <c r="AF98" s="692"/>
      <c r="AG98" s="692"/>
      <c r="AH98" s="692"/>
      <c r="AI98" s="692"/>
      <c r="AJ98" s="692"/>
      <c r="AK98" s="692"/>
      <c r="AL98" s="692"/>
      <c r="AM98" s="692"/>
      <c r="AN98" s="692"/>
      <c r="AO98" s="692"/>
      <c r="AP98" s="692"/>
      <c r="AQ98" s="692"/>
      <c r="AR98" s="692"/>
      <c r="AS98" s="692"/>
      <c r="AT98" s="692"/>
      <c r="AU98" s="692"/>
    </row>
    <row r="99" spans="1:47" ht="15.5" x14ac:dyDescent="0.35">
      <c r="A99" s="692"/>
      <c r="B99" s="680" t="s">
        <v>1033</v>
      </c>
      <c r="C99" s="775">
        <v>0.95454545454545459</v>
      </c>
      <c r="D99" s="733">
        <v>84</v>
      </c>
      <c r="E99" s="690">
        <v>88</v>
      </c>
      <c r="F99" s="775">
        <v>0.93846153846153846</v>
      </c>
      <c r="G99" s="733">
        <v>61</v>
      </c>
      <c r="H99" s="733">
        <v>65</v>
      </c>
      <c r="I99" s="775">
        <v>0.95744680851063835</v>
      </c>
      <c r="J99" s="733">
        <v>90</v>
      </c>
      <c r="K99" s="733">
        <v>94</v>
      </c>
      <c r="L99" s="775">
        <v>0.96078431372549022</v>
      </c>
      <c r="M99" s="733">
        <v>98</v>
      </c>
      <c r="N99" s="733">
        <v>102</v>
      </c>
      <c r="O99" s="775">
        <f t="shared" si="0"/>
        <v>1</v>
      </c>
      <c r="P99" s="733">
        <v>51</v>
      </c>
      <c r="Q99" s="733">
        <v>51</v>
      </c>
      <c r="R99" s="692"/>
      <c r="S99" s="692"/>
      <c r="T99" s="692"/>
      <c r="U99" s="692"/>
      <c r="V99" s="692"/>
      <c r="W99" s="692"/>
      <c r="X99" s="692"/>
      <c r="Y99" s="692"/>
      <c r="Z99" s="692"/>
      <c r="AA99" s="692"/>
      <c r="AB99" s="692"/>
      <c r="AC99" s="692"/>
      <c r="AD99" s="692"/>
      <c r="AE99" s="692"/>
      <c r="AF99" s="692"/>
      <c r="AG99" s="692"/>
      <c r="AH99" s="692"/>
      <c r="AI99" s="692"/>
      <c r="AJ99" s="692"/>
      <c r="AK99" s="692"/>
      <c r="AL99" s="692"/>
      <c r="AM99" s="692"/>
      <c r="AN99" s="692"/>
      <c r="AO99" s="692"/>
      <c r="AP99" s="692"/>
      <c r="AQ99" s="692"/>
      <c r="AR99" s="692"/>
      <c r="AS99" s="692"/>
      <c r="AT99" s="692"/>
      <c r="AU99" s="692"/>
    </row>
    <row r="100" spans="1:47" ht="15.5" x14ac:dyDescent="0.35">
      <c r="A100" s="692"/>
      <c r="B100" s="692"/>
      <c r="C100" s="692"/>
      <c r="D100" s="692"/>
      <c r="E100" s="692"/>
      <c r="F100" s="692"/>
      <c r="G100" s="692"/>
      <c r="H100" s="692"/>
      <c r="I100" s="692"/>
      <c r="J100" s="692"/>
      <c r="K100" s="692"/>
      <c r="L100" s="692"/>
      <c r="M100" s="692"/>
      <c r="N100" s="692"/>
      <c r="O100" s="692"/>
      <c r="P100" s="692"/>
      <c r="Q100" s="692"/>
      <c r="R100" s="692"/>
      <c r="S100" s="692"/>
      <c r="T100" s="692"/>
      <c r="U100" s="692"/>
      <c r="V100" s="692"/>
      <c r="W100" s="692"/>
      <c r="X100" s="692"/>
      <c r="Y100" s="692"/>
      <c r="Z100" s="692"/>
      <c r="AA100" s="692"/>
      <c r="AB100" s="692"/>
      <c r="AC100" s="692"/>
      <c r="AD100" s="692"/>
      <c r="AE100" s="692"/>
      <c r="AF100" s="692"/>
      <c r="AG100" s="692"/>
      <c r="AH100" s="692"/>
      <c r="AI100" s="692"/>
      <c r="AJ100" s="692"/>
      <c r="AK100" s="692"/>
      <c r="AL100" s="692"/>
      <c r="AM100" s="692"/>
      <c r="AN100" s="692"/>
      <c r="AO100" s="692"/>
      <c r="AP100" s="692"/>
      <c r="AQ100" s="692"/>
      <c r="AR100" s="692"/>
      <c r="AS100" s="692"/>
      <c r="AT100" s="692"/>
      <c r="AU100" s="692"/>
    </row>
    <row r="101" spans="1:47" ht="15.5" x14ac:dyDescent="0.35">
      <c r="A101" s="692"/>
      <c r="B101" s="692"/>
      <c r="C101" s="692"/>
      <c r="D101" s="692"/>
      <c r="E101" s="692"/>
      <c r="F101" s="692"/>
      <c r="G101" s="692"/>
      <c r="H101" s="692"/>
      <c r="I101" s="692"/>
      <c r="J101" s="692"/>
      <c r="K101" s="692"/>
      <c r="L101" s="692"/>
      <c r="M101" s="692"/>
      <c r="N101" s="692"/>
      <c r="O101" s="692"/>
      <c r="P101" s="692"/>
      <c r="Q101" s="692"/>
      <c r="R101" s="692"/>
      <c r="S101" s="692"/>
      <c r="T101" s="692"/>
      <c r="U101" s="692"/>
      <c r="V101" s="692"/>
      <c r="W101" s="692"/>
      <c r="X101" s="692"/>
      <c r="Y101" s="692"/>
      <c r="Z101" s="692"/>
      <c r="AA101" s="692"/>
      <c r="AB101" s="692"/>
      <c r="AC101" s="692"/>
      <c r="AD101" s="692"/>
      <c r="AE101" s="692"/>
      <c r="AF101" s="692"/>
      <c r="AG101" s="692"/>
      <c r="AH101" s="692"/>
      <c r="AI101" s="692"/>
      <c r="AJ101" s="692"/>
      <c r="AK101" s="692"/>
      <c r="AL101" s="692"/>
      <c r="AM101" s="692"/>
      <c r="AN101" s="692"/>
      <c r="AO101" s="692"/>
      <c r="AP101" s="692"/>
      <c r="AQ101" s="692"/>
      <c r="AR101" s="692"/>
      <c r="AS101" s="692"/>
      <c r="AT101" s="692"/>
      <c r="AU101" s="692"/>
    </row>
    <row r="102" spans="1:47" ht="15.5" x14ac:dyDescent="0.35">
      <c r="A102" s="692"/>
      <c r="B102" s="692"/>
      <c r="C102" s="692"/>
      <c r="D102" s="692"/>
      <c r="E102" s="692"/>
      <c r="F102" s="692"/>
      <c r="G102" s="692"/>
      <c r="H102" s="692"/>
      <c r="I102" s="692"/>
      <c r="J102" s="692"/>
      <c r="K102" s="692"/>
      <c r="L102" s="692"/>
      <c r="M102" s="692"/>
      <c r="N102" s="692"/>
      <c r="O102" s="692"/>
      <c r="P102" s="692"/>
      <c r="Q102" s="692"/>
      <c r="R102" s="692"/>
      <c r="S102" s="692"/>
      <c r="T102" s="692"/>
      <c r="U102" s="692"/>
      <c r="V102" s="692"/>
      <c r="W102" s="692"/>
      <c r="X102" s="692"/>
      <c r="Y102" s="692"/>
      <c r="Z102" s="692"/>
      <c r="AA102" s="692"/>
      <c r="AB102" s="692"/>
      <c r="AC102" s="692"/>
      <c r="AD102" s="692"/>
      <c r="AE102" s="692"/>
      <c r="AF102" s="692"/>
      <c r="AG102" s="692"/>
      <c r="AH102" s="692"/>
      <c r="AI102" s="692"/>
      <c r="AJ102" s="692"/>
      <c r="AK102" s="692"/>
      <c r="AL102" s="692"/>
      <c r="AM102" s="692"/>
      <c r="AN102" s="692"/>
      <c r="AO102" s="692"/>
      <c r="AP102" s="692"/>
      <c r="AQ102" s="692"/>
      <c r="AR102" s="692"/>
      <c r="AS102" s="692"/>
      <c r="AT102" s="692"/>
      <c r="AU102" s="692"/>
    </row>
    <row r="103" spans="1:47" ht="15.5" x14ac:dyDescent="0.35">
      <c r="A103" s="692"/>
      <c r="B103" s="692"/>
      <c r="C103" s="692"/>
      <c r="D103" s="692"/>
      <c r="E103" s="692"/>
      <c r="F103" s="692"/>
      <c r="G103" s="692"/>
      <c r="H103" s="692"/>
      <c r="I103" s="692"/>
      <c r="J103" s="692"/>
      <c r="K103" s="692"/>
      <c r="L103" s="692"/>
      <c r="M103" s="692"/>
      <c r="N103" s="692"/>
      <c r="O103" s="692"/>
      <c r="P103" s="692"/>
      <c r="Q103" s="692"/>
      <c r="R103" s="692"/>
      <c r="S103" s="692"/>
      <c r="T103" s="692"/>
      <c r="U103" s="692"/>
      <c r="V103" s="692"/>
      <c r="W103" s="692"/>
      <c r="X103" s="692"/>
      <c r="Y103" s="692"/>
      <c r="Z103" s="692"/>
      <c r="AA103" s="692"/>
      <c r="AB103" s="692"/>
      <c r="AC103" s="692"/>
      <c r="AD103" s="692"/>
      <c r="AE103" s="692"/>
      <c r="AF103" s="692"/>
      <c r="AG103" s="692"/>
      <c r="AH103" s="692"/>
      <c r="AI103" s="692"/>
      <c r="AJ103" s="692"/>
      <c r="AK103" s="692"/>
      <c r="AL103" s="692"/>
      <c r="AM103" s="692"/>
      <c r="AN103" s="692"/>
      <c r="AO103" s="692"/>
      <c r="AP103" s="692"/>
      <c r="AQ103" s="692"/>
      <c r="AR103" s="692"/>
      <c r="AS103" s="692"/>
      <c r="AT103" s="692"/>
      <c r="AU103" s="692"/>
    </row>
    <row r="104" spans="1:47" ht="15.5" x14ac:dyDescent="0.35">
      <c r="A104" s="692"/>
      <c r="B104" s="692"/>
      <c r="C104" s="692"/>
      <c r="D104" s="692"/>
      <c r="E104" s="692"/>
      <c r="F104" s="692"/>
      <c r="G104" s="692"/>
      <c r="H104" s="692"/>
      <c r="I104" s="692"/>
      <c r="J104" s="692"/>
      <c r="K104" s="692"/>
      <c r="L104" s="692"/>
      <c r="M104" s="692"/>
      <c r="N104" s="692"/>
      <c r="O104" s="692"/>
      <c r="P104" s="692"/>
      <c r="Q104" s="692"/>
      <c r="R104" s="692"/>
      <c r="S104" s="692"/>
      <c r="T104" s="692"/>
      <c r="U104" s="692"/>
      <c r="V104" s="692"/>
      <c r="W104" s="692"/>
      <c r="X104" s="692"/>
      <c r="Y104" s="692"/>
      <c r="Z104" s="692"/>
      <c r="AA104" s="692"/>
      <c r="AB104" s="692"/>
      <c r="AC104" s="692"/>
      <c r="AD104" s="692"/>
      <c r="AE104" s="692"/>
      <c r="AF104" s="692"/>
      <c r="AG104" s="692"/>
      <c r="AH104" s="692"/>
      <c r="AI104" s="692"/>
      <c r="AJ104" s="692"/>
      <c r="AK104" s="692"/>
      <c r="AL104" s="692"/>
      <c r="AM104" s="692"/>
      <c r="AN104" s="692"/>
      <c r="AO104" s="692"/>
      <c r="AP104" s="692"/>
      <c r="AQ104" s="692"/>
      <c r="AR104" s="692"/>
      <c r="AS104" s="692"/>
      <c r="AT104" s="692"/>
      <c r="AU104" s="692"/>
    </row>
    <row r="105" spans="1:47" ht="15.5" x14ac:dyDescent="0.35">
      <c r="A105" s="692"/>
      <c r="B105" s="692"/>
      <c r="C105" s="692"/>
      <c r="D105" s="692"/>
      <c r="E105" s="692"/>
      <c r="F105" s="692"/>
      <c r="G105" s="692"/>
      <c r="H105" s="692"/>
      <c r="I105" s="692"/>
      <c r="J105" s="692"/>
      <c r="K105" s="692"/>
      <c r="L105" s="692"/>
      <c r="M105" s="692"/>
      <c r="N105" s="692"/>
      <c r="O105" s="692"/>
      <c r="P105" s="692"/>
      <c r="Q105" s="692"/>
      <c r="R105" s="692"/>
      <c r="S105" s="692"/>
      <c r="T105" s="692"/>
      <c r="U105" s="692"/>
      <c r="V105" s="692"/>
      <c r="W105" s="692"/>
      <c r="X105" s="692"/>
      <c r="Y105" s="692"/>
      <c r="Z105" s="692"/>
      <c r="AA105" s="692"/>
      <c r="AB105" s="692"/>
      <c r="AC105" s="692"/>
      <c r="AD105" s="692"/>
      <c r="AE105" s="692"/>
      <c r="AF105" s="692"/>
      <c r="AG105" s="692"/>
      <c r="AH105" s="692"/>
      <c r="AI105" s="692"/>
      <c r="AJ105" s="692"/>
      <c r="AK105" s="692"/>
      <c r="AL105" s="692"/>
      <c r="AM105" s="692"/>
      <c r="AN105" s="692"/>
      <c r="AO105" s="692"/>
      <c r="AP105" s="692"/>
      <c r="AQ105" s="692"/>
      <c r="AR105" s="692"/>
      <c r="AS105" s="692"/>
      <c r="AT105" s="692"/>
      <c r="AU105" s="692"/>
    </row>
    <row r="106" spans="1:47" ht="15.5" x14ac:dyDescent="0.35">
      <c r="A106" s="692"/>
      <c r="B106" s="692"/>
      <c r="C106" s="692"/>
      <c r="D106" s="692"/>
      <c r="E106" s="692"/>
      <c r="F106" s="692"/>
      <c r="G106" s="692"/>
      <c r="H106" s="692"/>
      <c r="I106" s="692"/>
      <c r="J106" s="692"/>
      <c r="K106" s="692"/>
      <c r="L106" s="692"/>
      <c r="M106" s="692"/>
      <c r="N106" s="692"/>
      <c r="O106" s="692"/>
      <c r="P106" s="692"/>
      <c r="Q106" s="692"/>
      <c r="R106" s="692"/>
      <c r="S106" s="692"/>
      <c r="T106" s="692"/>
      <c r="U106" s="692"/>
      <c r="V106" s="692"/>
      <c r="W106" s="692"/>
      <c r="X106" s="692"/>
      <c r="Y106" s="692"/>
      <c r="Z106" s="692"/>
      <c r="AA106" s="692"/>
      <c r="AB106" s="692"/>
      <c r="AC106" s="692"/>
      <c r="AD106" s="692"/>
      <c r="AE106" s="692"/>
      <c r="AF106" s="692"/>
      <c r="AG106" s="692"/>
      <c r="AH106" s="692"/>
      <c r="AI106" s="692"/>
      <c r="AJ106" s="692"/>
      <c r="AK106" s="692"/>
      <c r="AL106" s="692"/>
      <c r="AM106" s="692"/>
      <c r="AN106" s="692"/>
      <c r="AO106" s="692"/>
      <c r="AP106" s="692"/>
      <c r="AQ106" s="692"/>
      <c r="AR106" s="692"/>
      <c r="AS106" s="692"/>
      <c r="AT106" s="692"/>
      <c r="AU106" s="692"/>
    </row>
    <row r="107" spans="1:47" ht="15.5" x14ac:dyDescent="0.35">
      <c r="A107" s="692"/>
      <c r="B107" s="692"/>
      <c r="C107" s="692"/>
      <c r="D107" s="692"/>
      <c r="E107" s="692"/>
      <c r="F107" s="692"/>
      <c r="G107" s="692"/>
      <c r="H107" s="692"/>
      <c r="I107" s="692"/>
      <c r="J107" s="692"/>
      <c r="K107" s="692"/>
      <c r="L107" s="692"/>
      <c r="M107" s="692"/>
      <c r="N107" s="692"/>
      <c r="O107" s="692"/>
      <c r="P107" s="692"/>
      <c r="Q107" s="692"/>
      <c r="R107" s="692"/>
      <c r="S107" s="692"/>
      <c r="T107" s="692"/>
      <c r="U107" s="692"/>
      <c r="V107" s="692"/>
      <c r="W107" s="692"/>
      <c r="X107" s="692"/>
      <c r="Y107" s="692"/>
      <c r="Z107" s="692"/>
      <c r="AA107" s="692"/>
      <c r="AB107" s="692"/>
      <c r="AC107" s="692"/>
      <c r="AD107" s="692"/>
      <c r="AE107" s="692"/>
      <c r="AF107" s="692"/>
      <c r="AG107" s="692"/>
      <c r="AH107" s="692"/>
      <c r="AI107" s="692"/>
      <c r="AJ107" s="692"/>
      <c r="AK107" s="692"/>
      <c r="AL107" s="692"/>
      <c r="AM107" s="692"/>
      <c r="AN107" s="692"/>
      <c r="AO107" s="692"/>
      <c r="AP107" s="692"/>
      <c r="AQ107" s="692"/>
      <c r="AR107" s="692"/>
      <c r="AS107" s="692"/>
      <c r="AT107" s="692"/>
      <c r="AU107" s="692"/>
    </row>
    <row r="108" spans="1:47" ht="15.5" x14ac:dyDescent="0.35">
      <c r="A108" s="692"/>
      <c r="B108" s="692"/>
      <c r="C108" s="692"/>
      <c r="D108" s="692"/>
      <c r="E108" s="692"/>
      <c r="F108" s="692"/>
      <c r="G108" s="692"/>
      <c r="H108" s="692"/>
      <c r="I108" s="692"/>
      <c r="J108" s="692"/>
      <c r="K108" s="692"/>
      <c r="L108" s="692"/>
      <c r="M108" s="692"/>
      <c r="N108" s="692"/>
      <c r="O108" s="692"/>
      <c r="P108" s="692"/>
      <c r="Q108" s="692"/>
      <c r="R108" s="692"/>
      <c r="S108" s="692"/>
      <c r="T108" s="692"/>
      <c r="U108" s="692"/>
      <c r="V108" s="692"/>
      <c r="W108" s="692"/>
      <c r="X108" s="692"/>
      <c r="Y108" s="692"/>
      <c r="Z108" s="692"/>
      <c r="AA108" s="692"/>
      <c r="AB108" s="692"/>
      <c r="AC108" s="692"/>
      <c r="AD108" s="692"/>
      <c r="AE108" s="692"/>
      <c r="AF108" s="692"/>
      <c r="AG108" s="692"/>
      <c r="AH108" s="692"/>
      <c r="AI108" s="692"/>
      <c r="AJ108" s="692"/>
      <c r="AK108" s="692"/>
      <c r="AL108" s="692"/>
      <c r="AM108" s="692"/>
      <c r="AN108" s="692"/>
      <c r="AO108" s="692"/>
      <c r="AP108" s="692"/>
      <c r="AQ108" s="692"/>
      <c r="AR108" s="692"/>
      <c r="AS108" s="692"/>
      <c r="AT108" s="692"/>
      <c r="AU108" s="692"/>
    </row>
    <row r="109" spans="1:47" ht="15.5" x14ac:dyDescent="0.35">
      <c r="A109" s="692"/>
      <c r="B109" s="692"/>
      <c r="C109" s="692"/>
      <c r="D109" s="692"/>
      <c r="E109" s="692"/>
      <c r="F109" s="692"/>
      <c r="G109" s="692"/>
      <c r="H109" s="692"/>
      <c r="I109" s="692"/>
      <c r="J109" s="692"/>
      <c r="K109" s="692"/>
      <c r="L109" s="692"/>
      <c r="M109" s="692"/>
      <c r="N109" s="692"/>
      <c r="O109" s="692"/>
      <c r="P109" s="692"/>
      <c r="Q109" s="692"/>
      <c r="R109" s="692"/>
      <c r="S109" s="692"/>
      <c r="T109" s="692"/>
      <c r="U109" s="692"/>
      <c r="V109" s="692"/>
      <c r="W109" s="692"/>
      <c r="X109" s="692"/>
      <c r="Y109" s="692"/>
      <c r="Z109" s="692"/>
      <c r="AA109" s="692"/>
      <c r="AB109" s="692"/>
      <c r="AC109" s="692"/>
      <c r="AD109" s="692"/>
      <c r="AE109" s="692"/>
      <c r="AF109" s="692"/>
      <c r="AG109" s="692"/>
      <c r="AH109" s="692"/>
      <c r="AI109" s="692"/>
      <c r="AJ109" s="692"/>
      <c r="AK109" s="692"/>
      <c r="AL109" s="692"/>
      <c r="AM109" s="692"/>
      <c r="AN109" s="692"/>
      <c r="AO109" s="692"/>
      <c r="AP109" s="692"/>
      <c r="AQ109" s="692"/>
      <c r="AR109" s="692"/>
      <c r="AS109" s="692"/>
      <c r="AT109" s="692"/>
      <c r="AU109" s="692"/>
    </row>
    <row r="110" spans="1:47" ht="15.5" x14ac:dyDescent="0.35">
      <c r="A110" s="692"/>
      <c r="B110" s="692"/>
      <c r="C110" s="692"/>
      <c r="D110" s="692"/>
      <c r="E110" s="692"/>
      <c r="F110" s="692"/>
      <c r="G110" s="692"/>
      <c r="H110" s="692"/>
      <c r="I110" s="692"/>
      <c r="J110" s="692"/>
      <c r="K110" s="692"/>
      <c r="L110" s="692"/>
      <c r="M110" s="692"/>
      <c r="N110" s="692"/>
      <c r="O110" s="692"/>
      <c r="P110" s="692"/>
      <c r="Q110" s="692"/>
      <c r="R110" s="692"/>
      <c r="S110" s="692"/>
      <c r="T110" s="692"/>
      <c r="U110" s="692"/>
      <c r="V110" s="692"/>
      <c r="W110" s="692"/>
      <c r="X110" s="692"/>
      <c r="Y110" s="692"/>
      <c r="Z110" s="692"/>
      <c r="AA110" s="692"/>
      <c r="AB110" s="692"/>
      <c r="AC110" s="692"/>
      <c r="AD110" s="692"/>
      <c r="AE110" s="692"/>
      <c r="AF110" s="692"/>
      <c r="AG110" s="692"/>
      <c r="AH110" s="692"/>
      <c r="AI110" s="692"/>
      <c r="AJ110" s="692"/>
      <c r="AK110" s="692"/>
      <c r="AL110" s="692"/>
      <c r="AM110" s="692"/>
      <c r="AN110" s="692"/>
      <c r="AO110" s="692"/>
      <c r="AP110" s="692"/>
      <c r="AQ110" s="692"/>
      <c r="AR110" s="692"/>
      <c r="AS110" s="692"/>
      <c r="AT110" s="692"/>
      <c r="AU110" s="692"/>
    </row>
    <row r="111" spans="1:47" ht="15.5" x14ac:dyDescent="0.35">
      <c r="A111" s="692"/>
      <c r="B111" s="692"/>
      <c r="C111" s="692"/>
      <c r="D111" s="692"/>
      <c r="E111" s="692"/>
      <c r="F111" s="692"/>
      <c r="G111" s="692"/>
      <c r="H111" s="692"/>
      <c r="I111" s="692"/>
      <c r="J111" s="692"/>
      <c r="K111" s="692"/>
      <c r="L111" s="692"/>
      <c r="M111" s="692"/>
      <c r="N111" s="692"/>
      <c r="O111" s="692"/>
      <c r="P111" s="692"/>
      <c r="Q111" s="692"/>
      <c r="R111" s="692"/>
      <c r="S111" s="692"/>
      <c r="T111" s="692"/>
      <c r="U111" s="692"/>
      <c r="V111" s="692"/>
      <c r="W111" s="692"/>
      <c r="X111" s="692"/>
      <c r="Y111" s="692"/>
      <c r="Z111" s="692"/>
      <c r="AA111" s="692"/>
      <c r="AB111" s="692"/>
      <c r="AC111" s="692"/>
      <c r="AD111" s="692"/>
      <c r="AE111" s="692"/>
      <c r="AF111" s="692"/>
      <c r="AG111" s="692"/>
      <c r="AH111" s="692"/>
      <c r="AI111" s="692"/>
      <c r="AJ111" s="692"/>
      <c r="AK111" s="692"/>
      <c r="AL111" s="692"/>
      <c r="AM111" s="692"/>
      <c r="AN111" s="692"/>
      <c r="AO111" s="692"/>
      <c r="AP111" s="692"/>
      <c r="AQ111" s="692"/>
      <c r="AR111" s="692"/>
      <c r="AS111" s="692"/>
      <c r="AT111" s="692"/>
      <c r="AU111" s="692"/>
    </row>
    <row r="112" spans="1:47" ht="15.5" x14ac:dyDescent="0.35">
      <c r="A112" s="692"/>
      <c r="B112" s="692"/>
      <c r="C112" s="692"/>
      <c r="D112" s="692"/>
      <c r="E112" s="692"/>
      <c r="F112" s="692"/>
      <c r="G112" s="692"/>
      <c r="H112" s="692"/>
      <c r="I112" s="692"/>
      <c r="J112" s="692"/>
      <c r="K112" s="692"/>
      <c r="L112" s="692"/>
      <c r="M112" s="692"/>
      <c r="N112" s="692"/>
      <c r="O112" s="692"/>
      <c r="P112" s="692"/>
      <c r="Q112" s="692"/>
      <c r="R112" s="692"/>
      <c r="S112" s="692"/>
      <c r="T112" s="692"/>
      <c r="U112" s="692"/>
      <c r="V112" s="692"/>
      <c r="W112" s="692"/>
      <c r="X112" s="692"/>
      <c r="Y112" s="692"/>
      <c r="Z112" s="692"/>
      <c r="AA112" s="692"/>
      <c r="AB112" s="692"/>
      <c r="AC112" s="692"/>
      <c r="AD112" s="692"/>
      <c r="AE112" s="692"/>
      <c r="AF112" s="692"/>
      <c r="AG112" s="692"/>
      <c r="AH112" s="692"/>
      <c r="AI112" s="692"/>
      <c r="AJ112" s="692"/>
      <c r="AK112" s="692"/>
      <c r="AL112" s="692"/>
      <c r="AM112" s="692"/>
      <c r="AN112" s="692"/>
      <c r="AO112" s="692"/>
      <c r="AP112" s="692"/>
      <c r="AQ112" s="692"/>
      <c r="AR112" s="692"/>
      <c r="AS112" s="692"/>
      <c r="AT112" s="692"/>
      <c r="AU112" s="692"/>
    </row>
    <row r="113" spans="1:47" ht="15.5" x14ac:dyDescent="0.35">
      <c r="A113" s="692"/>
      <c r="B113" s="692"/>
      <c r="C113" s="692"/>
      <c r="D113" s="692"/>
      <c r="E113" s="692"/>
      <c r="F113" s="692"/>
      <c r="G113" s="692"/>
      <c r="H113" s="692"/>
      <c r="I113" s="692"/>
      <c r="J113" s="692"/>
      <c r="K113" s="692"/>
      <c r="L113" s="692"/>
      <c r="M113" s="692"/>
      <c r="N113" s="692"/>
      <c r="O113" s="692"/>
      <c r="P113" s="692"/>
      <c r="Q113" s="692"/>
      <c r="R113" s="692"/>
      <c r="S113" s="692"/>
      <c r="T113" s="692"/>
      <c r="U113" s="692"/>
      <c r="V113" s="692"/>
      <c r="W113" s="692"/>
      <c r="X113" s="692"/>
      <c r="Y113" s="692"/>
      <c r="Z113" s="692"/>
      <c r="AA113" s="692"/>
      <c r="AB113" s="692"/>
      <c r="AC113" s="692"/>
      <c r="AD113" s="692"/>
      <c r="AE113" s="692"/>
      <c r="AF113" s="692"/>
      <c r="AG113" s="692"/>
      <c r="AH113" s="692"/>
      <c r="AI113" s="692"/>
      <c r="AJ113" s="692"/>
      <c r="AK113" s="692"/>
      <c r="AL113" s="692"/>
      <c r="AM113" s="692"/>
      <c r="AN113" s="692"/>
      <c r="AO113" s="692"/>
      <c r="AP113" s="692"/>
      <c r="AQ113" s="692"/>
      <c r="AR113" s="692"/>
      <c r="AS113" s="692"/>
      <c r="AT113" s="692"/>
      <c r="AU113" s="692"/>
    </row>
    <row r="114" spans="1:47" ht="15.5" x14ac:dyDescent="0.35">
      <c r="A114" s="692"/>
      <c r="B114" s="692"/>
      <c r="C114" s="692"/>
      <c r="D114" s="692"/>
      <c r="E114" s="692"/>
      <c r="F114" s="692"/>
      <c r="G114" s="692"/>
      <c r="H114" s="692"/>
      <c r="I114" s="692"/>
      <c r="J114" s="692"/>
      <c r="K114" s="692"/>
      <c r="L114" s="692"/>
      <c r="M114" s="692"/>
      <c r="N114" s="692"/>
      <c r="O114" s="692"/>
      <c r="P114" s="692"/>
      <c r="Q114" s="692"/>
      <c r="R114" s="692"/>
      <c r="S114" s="692"/>
      <c r="T114" s="692"/>
      <c r="U114" s="692"/>
      <c r="V114" s="692"/>
      <c r="W114" s="692"/>
      <c r="X114" s="692"/>
      <c r="Y114" s="692"/>
      <c r="Z114" s="692"/>
      <c r="AA114" s="692"/>
      <c r="AB114" s="692"/>
      <c r="AC114" s="692"/>
      <c r="AD114" s="692"/>
      <c r="AE114" s="692"/>
      <c r="AF114" s="692"/>
      <c r="AG114" s="692"/>
      <c r="AH114" s="692"/>
      <c r="AI114" s="692"/>
      <c r="AJ114" s="692"/>
      <c r="AK114" s="692"/>
      <c r="AL114" s="692"/>
      <c r="AM114" s="692"/>
      <c r="AN114" s="692"/>
      <c r="AO114" s="692"/>
      <c r="AP114" s="692"/>
      <c r="AQ114" s="692"/>
      <c r="AR114" s="692"/>
      <c r="AS114" s="692"/>
      <c r="AT114" s="692"/>
      <c r="AU114" s="692"/>
    </row>
    <row r="115" spans="1:47" ht="15.5" x14ac:dyDescent="0.35">
      <c r="A115" s="692"/>
      <c r="B115" s="692"/>
      <c r="C115" s="692"/>
      <c r="D115" s="692"/>
      <c r="E115" s="692"/>
      <c r="F115" s="692"/>
      <c r="G115" s="692"/>
      <c r="H115" s="692"/>
      <c r="I115" s="692"/>
      <c r="J115" s="692"/>
      <c r="K115" s="692"/>
      <c r="L115" s="692"/>
      <c r="M115" s="692"/>
      <c r="N115" s="692"/>
      <c r="O115" s="692"/>
      <c r="P115" s="692"/>
      <c r="Q115" s="692"/>
      <c r="R115" s="692"/>
      <c r="S115" s="692"/>
      <c r="T115" s="692"/>
      <c r="U115" s="692"/>
      <c r="V115" s="692"/>
      <c r="W115" s="692"/>
      <c r="X115" s="692"/>
      <c r="Y115" s="692"/>
      <c r="Z115" s="692"/>
      <c r="AA115" s="692"/>
      <c r="AB115" s="692"/>
      <c r="AC115" s="692"/>
      <c r="AD115" s="692"/>
      <c r="AE115" s="692"/>
      <c r="AF115" s="692"/>
      <c r="AG115" s="692"/>
      <c r="AH115" s="692"/>
      <c r="AI115" s="692"/>
      <c r="AJ115" s="692"/>
      <c r="AK115" s="692"/>
      <c r="AL115" s="692"/>
      <c r="AM115" s="692"/>
      <c r="AN115" s="692"/>
      <c r="AO115" s="692"/>
      <c r="AP115" s="692"/>
      <c r="AQ115" s="692"/>
      <c r="AR115" s="692"/>
      <c r="AS115" s="692"/>
      <c r="AT115" s="692"/>
      <c r="AU115" s="692"/>
    </row>
    <row r="116" spans="1:47" ht="15.5" x14ac:dyDescent="0.35">
      <c r="A116" s="692"/>
      <c r="B116" s="692"/>
      <c r="C116" s="692"/>
      <c r="D116" s="692"/>
      <c r="E116" s="692"/>
      <c r="F116" s="692"/>
      <c r="G116" s="692"/>
      <c r="H116" s="692"/>
      <c r="I116" s="692"/>
      <c r="J116" s="692"/>
      <c r="K116" s="692"/>
      <c r="L116" s="692"/>
      <c r="M116" s="692"/>
      <c r="N116" s="692"/>
      <c r="O116" s="692"/>
      <c r="P116" s="692"/>
      <c r="Q116" s="692"/>
      <c r="R116" s="692"/>
      <c r="S116" s="692"/>
      <c r="T116" s="692"/>
      <c r="U116" s="692"/>
      <c r="V116" s="692"/>
      <c r="W116" s="692"/>
      <c r="X116" s="692"/>
      <c r="Y116" s="692"/>
      <c r="Z116" s="692"/>
      <c r="AA116" s="692"/>
      <c r="AB116" s="692"/>
      <c r="AC116" s="692"/>
      <c r="AD116" s="692"/>
      <c r="AE116" s="692"/>
      <c r="AF116" s="692"/>
      <c r="AG116" s="692"/>
      <c r="AH116" s="692"/>
      <c r="AI116" s="692"/>
      <c r="AJ116" s="692"/>
      <c r="AK116" s="692"/>
      <c r="AL116" s="692"/>
      <c r="AM116" s="692"/>
      <c r="AN116" s="692"/>
      <c r="AO116" s="692"/>
      <c r="AP116" s="692"/>
      <c r="AQ116" s="692"/>
      <c r="AR116" s="692"/>
      <c r="AS116" s="692"/>
      <c r="AT116" s="692"/>
      <c r="AU116" s="692"/>
    </row>
    <row r="117" spans="1:47" ht="15.5" x14ac:dyDescent="0.35">
      <c r="A117" s="692"/>
      <c r="B117" s="692"/>
      <c r="C117" s="692"/>
      <c r="D117" s="692"/>
      <c r="E117" s="692"/>
      <c r="F117" s="692"/>
      <c r="G117" s="692"/>
      <c r="H117" s="692"/>
      <c r="I117" s="692"/>
      <c r="J117" s="692"/>
      <c r="K117" s="692"/>
      <c r="L117" s="692"/>
      <c r="M117" s="692"/>
      <c r="N117" s="692"/>
      <c r="O117" s="692"/>
      <c r="P117" s="692"/>
      <c r="Q117" s="692"/>
      <c r="R117" s="692"/>
      <c r="S117" s="692"/>
      <c r="T117" s="692"/>
      <c r="U117" s="692"/>
      <c r="V117" s="692"/>
      <c r="W117" s="692"/>
      <c r="X117" s="692"/>
      <c r="Y117" s="692"/>
      <c r="Z117" s="692"/>
      <c r="AA117" s="692"/>
      <c r="AB117" s="692"/>
      <c r="AC117" s="692"/>
      <c r="AD117" s="692"/>
      <c r="AE117" s="692"/>
      <c r="AF117" s="692"/>
      <c r="AG117" s="692"/>
      <c r="AH117" s="692"/>
      <c r="AI117" s="692"/>
      <c r="AJ117" s="692"/>
      <c r="AK117" s="692"/>
      <c r="AL117" s="692"/>
      <c r="AM117" s="692"/>
      <c r="AN117" s="692"/>
      <c r="AO117" s="692"/>
      <c r="AP117" s="692"/>
      <c r="AQ117" s="692"/>
      <c r="AR117" s="692"/>
      <c r="AS117" s="692"/>
      <c r="AT117" s="692"/>
      <c r="AU117" s="692"/>
    </row>
    <row r="118" spans="1:47" ht="15.5" x14ac:dyDescent="0.35">
      <c r="A118" s="692"/>
      <c r="B118" s="692"/>
      <c r="C118" s="692"/>
      <c r="D118" s="692"/>
      <c r="E118" s="692"/>
      <c r="F118" s="692"/>
      <c r="G118" s="692"/>
      <c r="H118" s="692"/>
      <c r="I118" s="692"/>
      <c r="J118" s="692"/>
      <c r="K118" s="692"/>
      <c r="L118" s="692"/>
      <c r="M118" s="692"/>
      <c r="N118" s="692"/>
      <c r="O118" s="692"/>
      <c r="P118" s="692"/>
      <c r="Q118" s="692"/>
      <c r="R118" s="692"/>
      <c r="S118" s="692"/>
      <c r="T118" s="692"/>
      <c r="U118" s="692"/>
      <c r="V118" s="692"/>
      <c r="W118" s="692"/>
      <c r="X118" s="692"/>
      <c r="Y118" s="692"/>
      <c r="Z118" s="692"/>
      <c r="AA118" s="692"/>
      <c r="AB118" s="692"/>
      <c r="AC118" s="692"/>
      <c r="AD118" s="692"/>
      <c r="AE118" s="692"/>
      <c r="AF118" s="692"/>
      <c r="AG118" s="692"/>
      <c r="AH118" s="692"/>
      <c r="AI118" s="692"/>
      <c r="AJ118" s="692"/>
      <c r="AK118" s="692"/>
      <c r="AL118" s="692"/>
      <c r="AM118" s="692"/>
      <c r="AN118" s="692"/>
      <c r="AO118" s="692"/>
      <c r="AP118" s="692"/>
      <c r="AQ118" s="692"/>
      <c r="AR118" s="692"/>
      <c r="AS118" s="692"/>
      <c r="AT118" s="692"/>
      <c r="AU118" s="692"/>
    </row>
    <row r="119" spans="1:47" ht="15.5" x14ac:dyDescent="0.35">
      <c r="A119" s="692"/>
      <c r="B119" s="692"/>
      <c r="C119" s="692"/>
      <c r="D119" s="692"/>
      <c r="E119" s="692"/>
      <c r="F119" s="692"/>
      <c r="G119" s="692"/>
      <c r="H119" s="692"/>
      <c r="I119" s="692"/>
      <c r="J119" s="692"/>
      <c r="K119" s="692"/>
      <c r="L119" s="692"/>
      <c r="M119" s="692"/>
      <c r="N119" s="692"/>
      <c r="O119" s="692"/>
      <c r="P119" s="692"/>
      <c r="Q119" s="692"/>
      <c r="R119" s="692"/>
      <c r="S119" s="692"/>
      <c r="T119" s="692"/>
      <c r="U119" s="692"/>
      <c r="V119" s="692"/>
      <c r="W119" s="692"/>
      <c r="X119" s="692"/>
      <c r="Y119" s="692"/>
      <c r="Z119" s="692"/>
      <c r="AA119" s="692"/>
      <c r="AB119" s="692"/>
      <c r="AC119" s="692"/>
      <c r="AD119" s="692"/>
      <c r="AE119" s="692"/>
      <c r="AF119" s="692"/>
      <c r="AG119" s="692"/>
      <c r="AH119" s="692"/>
      <c r="AI119" s="692"/>
      <c r="AJ119" s="692"/>
      <c r="AK119" s="692"/>
      <c r="AL119" s="692"/>
      <c r="AM119" s="692"/>
      <c r="AN119" s="692"/>
      <c r="AO119" s="692"/>
      <c r="AP119" s="692"/>
      <c r="AQ119" s="692"/>
      <c r="AR119" s="692"/>
      <c r="AS119" s="692"/>
      <c r="AT119" s="692"/>
      <c r="AU119" s="692"/>
    </row>
    <row r="120" spans="1:47" ht="15.5" x14ac:dyDescent="0.35">
      <c r="A120" s="692"/>
      <c r="B120" s="692"/>
      <c r="C120" s="692"/>
      <c r="D120" s="692"/>
      <c r="E120" s="692"/>
      <c r="F120" s="692"/>
      <c r="G120" s="692"/>
      <c r="H120" s="692"/>
      <c r="I120" s="692"/>
      <c r="J120" s="692"/>
      <c r="K120" s="692"/>
      <c r="L120" s="692"/>
      <c r="M120" s="692"/>
      <c r="N120" s="692"/>
      <c r="O120" s="692"/>
      <c r="P120" s="692"/>
      <c r="Q120" s="692"/>
      <c r="R120" s="692"/>
      <c r="S120" s="692"/>
      <c r="T120" s="692"/>
      <c r="U120" s="692"/>
      <c r="V120" s="692"/>
      <c r="W120" s="692"/>
      <c r="X120" s="692"/>
      <c r="Y120" s="692"/>
      <c r="Z120" s="692"/>
      <c r="AA120" s="692"/>
      <c r="AB120" s="692"/>
      <c r="AC120" s="692"/>
      <c r="AD120" s="692"/>
      <c r="AE120" s="692"/>
      <c r="AF120" s="692"/>
      <c r="AG120" s="692"/>
      <c r="AH120" s="692"/>
      <c r="AI120" s="692"/>
      <c r="AJ120" s="692"/>
      <c r="AK120" s="692"/>
      <c r="AL120" s="692"/>
      <c r="AM120" s="692"/>
      <c r="AN120" s="692"/>
      <c r="AO120" s="692"/>
      <c r="AP120" s="692"/>
      <c r="AQ120" s="692"/>
      <c r="AR120" s="692"/>
      <c r="AS120" s="692"/>
      <c r="AT120" s="692"/>
      <c r="AU120" s="692"/>
    </row>
    <row r="121" spans="1:47" ht="15.5" x14ac:dyDescent="0.35">
      <c r="A121" s="692"/>
      <c r="B121" s="692"/>
      <c r="C121" s="693"/>
      <c r="D121" s="692"/>
      <c r="E121" s="692"/>
      <c r="F121" s="693"/>
      <c r="G121" s="692"/>
      <c r="H121" s="692"/>
      <c r="I121" s="693"/>
      <c r="J121" s="692"/>
      <c r="K121" s="692"/>
      <c r="L121" s="693"/>
      <c r="M121" s="692"/>
      <c r="N121" s="692"/>
      <c r="O121" s="693"/>
      <c r="P121" s="692"/>
      <c r="Q121" s="692"/>
      <c r="R121" s="692"/>
      <c r="S121" s="692"/>
      <c r="T121" s="692"/>
      <c r="U121" s="692"/>
      <c r="V121" s="692"/>
      <c r="W121" s="692"/>
      <c r="X121" s="692"/>
      <c r="Y121" s="692"/>
      <c r="Z121" s="692"/>
      <c r="AA121" s="692"/>
      <c r="AB121" s="692"/>
      <c r="AC121" s="692"/>
      <c r="AD121" s="692"/>
      <c r="AE121" s="692"/>
      <c r="AF121" s="692"/>
      <c r="AG121" s="692"/>
      <c r="AH121" s="692"/>
      <c r="AI121" s="692"/>
      <c r="AJ121" s="692"/>
      <c r="AK121" s="692"/>
      <c r="AL121" s="692"/>
      <c r="AM121" s="692"/>
      <c r="AN121" s="692"/>
      <c r="AO121" s="692"/>
      <c r="AP121" s="692"/>
      <c r="AQ121" s="692"/>
      <c r="AR121" s="692"/>
      <c r="AS121" s="692"/>
      <c r="AT121" s="692"/>
      <c r="AU121" s="692"/>
    </row>
    <row r="122" spans="1:47" ht="15.5" x14ac:dyDescent="0.35">
      <c r="A122" s="692"/>
      <c r="B122" s="692"/>
      <c r="C122" s="693"/>
      <c r="D122" s="692"/>
      <c r="E122" s="692"/>
      <c r="F122" s="693"/>
      <c r="G122" s="692"/>
      <c r="H122" s="692"/>
      <c r="I122" s="693"/>
      <c r="J122" s="692"/>
      <c r="K122" s="692"/>
      <c r="L122" s="693"/>
      <c r="M122" s="692"/>
      <c r="N122" s="692"/>
      <c r="O122" s="693"/>
      <c r="P122" s="692"/>
      <c r="Q122" s="692"/>
      <c r="R122" s="692"/>
      <c r="S122" s="692"/>
      <c r="T122" s="692"/>
      <c r="U122" s="692"/>
      <c r="V122" s="692"/>
      <c r="W122" s="692"/>
      <c r="X122" s="692"/>
      <c r="Y122" s="692"/>
      <c r="Z122" s="692"/>
      <c r="AA122" s="692"/>
      <c r="AB122" s="692"/>
      <c r="AC122" s="692"/>
      <c r="AD122" s="692"/>
      <c r="AE122" s="692"/>
      <c r="AF122" s="692"/>
      <c r="AG122" s="692"/>
      <c r="AH122" s="692"/>
      <c r="AI122" s="692"/>
      <c r="AJ122" s="692"/>
      <c r="AK122" s="692"/>
      <c r="AL122" s="692"/>
      <c r="AM122" s="692"/>
      <c r="AN122" s="692"/>
      <c r="AO122" s="692"/>
      <c r="AP122" s="692"/>
      <c r="AQ122" s="692"/>
      <c r="AR122" s="692"/>
      <c r="AS122" s="692"/>
      <c r="AT122" s="692"/>
      <c r="AU122" s="692"/>
    </row>
    <row r="123" spans="1:47" ht="15.5" x14ac:dyDescent="0.35">
      <c r="A123" s="692"/>
      <c r="B123" s="692"/>
      <c r="C123" s="693"/>
      <c r="D123" s="692"/>
      <c r="E123" s="692"/>
      <c r="F123" s="693"/>
      <c r="G123" s="692"/>
      <c r="H123" s="692"/>
      <c r="I123" s="693"/>
      <c r="J123" s="692"/>
      <c r="K123" s="692"/>
      <c r="L123" s="693"/>
      <c r="M123" s="692"/>
      <c r="N123" s="692"/>
      <c r="O123" s="693"/>
      <c r="P123" s="692"/>
      <c r="Q123" s="692"/>
      <c r="R123" s="692"/>
      <c r="S123" s="692"/>
      <c r="T123" s="692"/>
      <c r="U123" s="692"/>
      <c r="V123" s="692"/>
      <c r="W123" s="692"/>
      <c r="X123" s="692"/>
      <c r="Y123" s="692"/>
      <c r="Z123" s="692"/>
      <c r="AA123" s="692"/>
      <c r="AB123" s="692"/>
      <c r="AC123" s="692"/>
      <c r="AD123" s="692"/>
      <c r="AE123" s="692"/>
      <c r="AF123" s="692"/>
      <c r="AG123" s="692"/>
      <c r="AH123" s="692"/>
      <c r="AI123" s="692"/>
      <c r="AJ123" s="692"/>
      <c r="AK123" s="692"/>
      <c r="AL123" s="692"/>
      <c r="AM123" s="692"/>
      <c r="AN123" s="692"/>
      <c r="AO123" s="692"/>
      <c r="AP123" s="692"/>
      <c r="AQ123" s="692"/>
      <c r="AR123" s="692"/>
      <c r="AS123" s="692"/>
      <c r="AT123" s="692"/>
      <c r="AU123" s="692"/>
    </row>
    <row r="124" spans="1:47" ht="15.5" x14ac:dyDescent="0.35">
      <c r="A124" s="692"/>
      <c r="B124" s="692"/>
      <c r="C124" s="693"/>
      <c r="D124" s="692"/>
      <c r="E124" s="692"/>
      <c r="F124" s="693"/>
      <c r="G124" s="692"/>
      <c r="H124" s="692"/>
      <c r="I124" s="693"/>
      <c r="J124" s="692"/>
      <c r="K124" s="692"/>
      <c r="L124" s="693"/>
      <c r="M124" s="692"/>
      <c r="N124" s="692"/>
      <c r="O124" s="693"/>
      <c r="P124" s="692"/>
      <c r="Q124" s="692"/>
      <c r="R124" s="692"/>
      <c r="S124" s="692"/>
      <c r="T124" s="692"/>
      <c r="U124" s="692"/>
      <c r="V124" s="692"/>
      <c r="W124" s="692"/>
      <c r="X124" s="692"/>
      <c r="Y124" s="692"/>
      <c r="Z124" s="692"/>
      <c r="AA124" s="692"/>
      <c r="AB124" s="692"/>
      <c r="AC124" s="692"/>
      <c r="AD124" s="692"/>
      <c r="AE124" s="692"/>
      <c r="AF124" s="692"/>
      <c r="AG124" s="692"/>
      <c r="AH124" s="692"/>
      <c r="AI124" s="692"/>
      <c r="AJ124" s="692"/>
      <c r="AK124" s="692"/>
      <c r="AL124" s="692"/>
      <c r="AM124" s="692"/>
      <c r="AN124" s="692"/>
      <c r="AO124" s="692"/>
      <c r="AP124" s="692"/>
      <c r="AQ124" s="692"/>
      <c r="AR124" s="692"/>
      <c r="AS124" s="692"/>
      <c r="AT124" s="692"/>
      <c r="AU124" s="692"/>
    </row>
    <row r="125" spans="1:47" ht="15.5" x14ac:dyDescent="0.35">
      <c r="A125" s="692"/>
      <c r="B125" s="692"/>
      <c r="C125" s="693"/>
      <c r="D125" s="692"/>
      <c r="E125" s="692"/>
      <c r="F125" s="693"/>
      <c r="G125" s="692"/>
      <c r="H125" s="692"/>
      <c r="I125" s="693"/>
      <c r="J125" s="692"/>
      <c r="K125" s="692"/>
      <c r="L125" s="693"/>
      <c r="M125" s="692"/>
      <c r="N125" s="692"/>
      <c r="O125" s="693"/>
      <c r="P125" s="692"/>
      <c r="Q125" s="692"/>
      <c r="R125" s="692"/>
      <c r="S125" s="692"/>
      <c r="T125" s="692"/>
      <c r="U125" s="692"/>
      <c r="V125" s="692"/>
      <c r="W125" s="692"/>
      <c r="X125" s="692"/>
      <c r="Y125" s="692"/>
      <c r="Z125" s="692"/>
      <c r="AA125" s="692"/>
      <c r="AB125" s="692"/>
      <c r="AC125" s="692"/>
      <c r="AD125" s="692"/>
      <c r="AE125" s="692"/>
      <c r="AF125" s="692"/>
      <c r="AG125" s="692"/>
      <c r="AH125" s="692"/>
      <c r="AI125" s="692"/>
      <c r="AJ125" s="692"/>
      <c r="AK125" s="692"/>
      <c r="AL125" s="692"/>
      <c r="AM125" s="692"/>
      <c r="AN125" s="692"/>
      <c r="AO125" s="692"/>
      <c r="AP125" s="692"/>
      <c r="AQ125" s="692"/>
      <c r="AR125" s="692"/>
      <c r="AS125" s="692"/>
      <c r="AT125" s="692"/>
      <c r="AU125" s="692"/>
    </row>
    <row r="126" spans="1:47" ht="15.5" x14ac:dyDescent="0.35">
      <c r="A126" s="692"/>
      <c r="B126" s="692"/>
      <c r="C126" s="693"/>
      <c r="D126" s="692"/>
      <c r="E126" s="692"/>
      <c r="F126" s="693"/>
      <c r="G126" s="692"/>
      <c r="H126" s="692"/>
      <c r="I126" s="693"/>
      <c r="J126" s="692"/>
      <c r="K126" s="692"/>
      <c r="L126" s="693"/>
      <c r="M126" s="692"/>
      <c r="N126" s="692"/>
      <c r="O126" s="693"/>
      <c r="P126" s="692"/>
      <c r="Q126" s="692"/>
      <c r="R126" s="692"/>
      <c r="S126" s="692"/>
      <c r="T126" s="692"/>
      <c r="U126" s="692"/>
      <c r="V126" s="692"/>
      <c r="W126" s="692"/>
      <c r="X126" s="692"/>
      <c r="Y126" s="692"/>
      <c r="Z126" s="692"/>
      <c r="AA126" s="692"/>
      <c r="AB126" s="692"/>
      <c r="AC126" s="692"/>
      <c r="AD126" s="692"/>
      <c r="AE126" s="692"/>
      <c r="AF126" s="692"/>
      <c r="AG126" s="692"/>
      <c r="AH126" s="692"/>
      <c r="AI126" s="692"/>
      <c r="AJ126" s="692"/>
      <c r="AK126" s="692"/>
      <c r="AL126" s="692"/>
      <c r="AM126" s="692"/>
      <c r="AN126" s="692"/>
      <c r="AO126" s="692"/>
      <c r="AP126" s="692"/>
      <c r="AQ126" s="692"/>
      <c r="AR126" s="692"/>
      <c r="AS126" s="692"/>
      <c r="AT126" s="692"/>
      <c r="AU126" s="692"/>
    </row>
    <row r="127" spans="1:47" ht="15.5" x14ac:dyDescent="0.35">
      <c r="A127" s="692"/>
      <c r="B127" s="692"/>
      <c r="C127" s="693"/>
      <c r="D127" s="692"/>
      <c r="E127" s="692"/>
      <c r="F127" s="693"/>
      <c r="G127" s="692"/>
      <c r="H127" s="692"/>
      <c r="I127" s="693"/>
      <c r="J127" s="692"/>
      <c r="K127" s="692"/>
      <c r="L127" s="693"/>
      <c r="M127" s="692"/>
      <c r="N127" s="692"/>
      <c r="O127" s="693"/>
      <c r="P127" s="692"/>
      <c r="Q127" s="692"/>
      <c r="R127" s="692"/>
      <c r="S127" s="692"/>
      <c r="T127" s="692"/>
      <c r="U127" s="692"/>
      <c r="V127" s="692"/>
      <c r="W127" s="692"/>
      <c r="X127" s="692"/>
      <c r="Y127" s="692"/>
      <c r="Z127" s="692"/>
      <c r="AA127" s="692"/>
      <c r="AB127" s="692"/>
      <c r="AC127" s="692"/>
      <c r="AD127" s="692"/>
      <c r="AE127" s="692"/>
      <c r="AF127" s="692"/>
      <c r="AG127" s="692"/>
      <c r="AH127" s="692"/>
      <c r="AI127" s="692"/>
      <c r="AJ127" s="692"/>
      <c r="AK127" s="692"/>
      <c r="AL127" s="692"/>
      <c r="AM127" s="692"/>
      <c r="AN127" s="692"/>
      <c r="AO127" s="692"/>
      <c r="AP127" s="692"/>
      <c r="AQ127" s="692"/>
      <c r="AR127" s="692"/>
      <c r="AS127" s="692"/>
      <c r="AT127" s="692"/>
      <c r="AU127" s="692"/>
    </row>
    <row r="128" spans="1:47" ht="15.5" x14ac:dyDescent="0.35">
      <c r="A128" s="692"/>
      <c r="B128" s="692"/>
      <c r="C128" s="693"/>
      <c r="D128" s="692"/>
      <c r="E128" s="692"/>
      <c r="F128" s="693"/>
      <c r="G128" s="692"/>
      <c r="H128" s="692"/>
      <c r="I128" s="693"/>
      <c r="J128" s="692"/>
      <c r="K128" s="692"/>
      <c r="L128" s="693"/>
      <c r="M128" s="692"/>
      <c r="N128" s="692"/>
      <c r="O128" s="693"/>
      <c r="P128" s="692"/>
      <c r="Q128" s="692"/>
      <c r="R128" s="692"/>
      <c r="S128" s="692"/>
      <c r="T128" s="692"/>
      <c r="U128" s="692"/>
      <c r="V128" s="692"/>
      <c r="W128" s="692"/>
      <c r="X128" s="692"/>
      <c r="Y128" s="692"/>
      <c r="Z128" s="692"/>
      <c r="AA128" s="692"/>
      <c r="AB128" s="692"/>
      <c r="AC128" s="692"/>
      <c r="AD128" s="692"/>
      <c r="AE128" s="692"/>
      <c r="AF128" s="692"/>
      <c r="AG128" s="692"/>
      <c r="AH128" s="692"/>
      <c r="AI128" s="692"/>
      <c r="AJ128" s="692"/>
      <c r="AK128" s="692"/>
      <c r="AL128" s="692"/>
      <c r="AM128" s="692"/>
      <c r="AN128" s="692"/>
      <c r="AO128" s="692"/>
      <c r="AP128" s="692"/>
      <c r="AQ128" s="692"/>
      <c r="AR128" s="692"/>
      <c r="AS128" s="692"/>
      <c r="AT128" s="692"/>
      <c r="AU128" s="692"/>
    </row>
    <row r="129" spans="1:47" ht="15.5" x14ac:dyDescent="0.35">
      <c r="A129" s="692"/>
      <c r="B129" s="692"/>
      <c r="C129" s="693"/>
      <c r="D129" s="692"/>
      <c r="E129" s="692"/>
      <c r="F129" s="693"/>
      <c r="G129" s="692"/>
      <c r="H129" s="692"/>
      <c r="I129" s="693"/>
      <c r="J129" s="692"/>
      <c r="K129" s="692"/>
      <c r="L129" s="693"/>
      <c r="M129" s="692"/>
      <c r="N129" s="692"/>
      <c r="O129" s="693"/>
      <c r="P129" s="692"/>
      <c r="Q129" s="692"/>
      <c r="R129" s="692"/>
      <c r="S129" s="692"/>
      <c r="T129" s="692"/>
      <c r="U129" s="692"/>
      <c r="V129" s="692"/>
      <c r="W129" s="692"/>
      <c r="X129" s="692"/>
      <c r="Y129" s="692"/>
      <c r="Z129" s="692"/>
      <c r="AA129" s="692"/>
      <c r="AB129" s="692"/>
      <c r="AC129" s="692"/>
      <c r="AD129" s="692"/>
      <c r="AE129" s="692"/>
      <c r="AF129" s="692"/>
      <c r="AG129" s="692"/>
      <c r="AH129" s="692"/>
      <c r="AI129" s="692"/>
      <c r="AJ129" s="692"/>
      <c r="AK129" s="692"/>
      <c r="AL129" s="692"/>
      <c r="AM129" s="692"/>
      <c r="AN129" s="692"/>
      <c r="AO129" s="692"/>
      <c r="AP129" s="692"/>
      <c r="AQ129" s="692"/>
      <c r="AR129" s="692"/>
      <c r="AS129" s="692"/>
      <c r="AT129" s="692"/>
      <c r="AU129" s="692"/>
    </row>
    <row r="130" spans="1:47" ht="15.5" x14ac:dyDescent="0.35">
      <c r="A130" s="692"/>
      <c r="B130" s="692"/>
      <c r="C130" s="693"/>
      <c r="D130" s="692"/>
      <c r="E130" s="692"/>
      <c r="F130" s="693"/>
      <c r="G130" s="692"/>
      <c r="H130" s="692"/>
      <c r="I130" s="693"/>
      <c r="J130" s="692"/>
      <c r="K130" s="692"/>
      <c r="L130" s="693"/>
      <c r="M130" s="692"/>
      <c r="N130" s="692"/>
      <c r="O130" s="693"/>
      <c r="P130" s="692"/>
      <c r="Q130" s="692"/>
      <c r="R130" s="692"/>
      <c r="S130" s="692"/>
      <c r="T130" s="692"/>
      <c r="U130" s="692"/>
      <c r="V130" s="692"/>
      <c r="W130" s="692"/>
      <c r="X130" s="692"/>
      <c r="Y130" s="692"/>
      <c r="Z130" s="692"/>
      <c r="AA130" s="692"/>
      <c r="AB130" s="692"/>
      <c r="AC130" s="692"/>
      <c r="AD130" s="692"/>
      <c r="AE130" s="692"/>
      <c r="AF130" s="692"/>
      <c r="AG130" s="692"/>
      <c r="AH130" s="692"/>
      <c r="AI130" s="692"/>
      <c r="AJ130" s="692"/>
      <c r="AK130" s="692"/>
      <c r="AL130" s="692"/>
      <c r="AM130" s="692"/>
      <c r="AN130" s="692"/>
      <c r="AO130" s="692"/>
      <c r="AP130" s="692"/>
      <c r="AQ130" s="692"/>
      <c r="AR130" s="692"/>
      <c r="AS130" s="692"/>
      <c r="AT130" s="692"/>
      <c r="AU130" s="692"/>
    </row>
    <row r="131" spans="1:47" ht="15.5" x14ac:dyDescent="0.35">
      <c r="A131" s="692"/>
      <c r="B131" s="692"/>
      <c r="C131" s="693"/>
      <c r="D131" s="692"/>
      <c r="E131" s="692"/>
      <c r="F131" s="693"/>
      <c r="G131" s="692"/>
      <c r="H131" s="692"/>
      <c r="I131" s="692"/>
      <c r="J131" s="692"/>
      <c r="K131" s="692"/>
      <c r="L131" s="693"/>
      <c r="M131" s="692"/>
      <c r="N131" s="692"/>
      <c r="O131" s="693"/>
      <c r="P131" s="692"/>
      <c r="Q131" s="692"/>
      <c r="R131" s="693"/>
      <c r="S131" s="692"/>
      <c r="T131" s="692"/>
      <c r="U131" s="693"/>
      <c r="V131" s="692"/>
      <c r="W131" s="692"/>
      <c r="X131" s="693"/>
      <c r="Y131" s="692"/>
      <c r="Z131" s="692"/>
      <c r="AA131" s="692"/>
      <c r="AB131" s="692"/>
      <c r="AC131" s="692"/>
      <c r="AD131" s="692"/>
      <c r="AE131" s="692"/>
      <c r="AF131" s="692"/>
      <c r="AG131" s="692"/>
      <c r="AH131" s="692"/>
      <c r="AI131" s="692"/>
      <c r="AJ131" s="692"/>
      <c r="AK131" s="692"/>
      <c r="AL131" s="692"/>
      <c r="AM131" s="692"/>
      <c r="AN131" s="692"/>
      <c r="AO131" s="692"/>
      <c r="AP131" s="692"/>
      <c r="AQ131" s="692"/>
      <c r="AR131" s="692"/>
      <c r="AS131" s="692"/>
      <c r="AT131" s="692"/>
      <c r="AU131" s="692"/>
    </row>
    <row r="132" spans="1:47" ht="15.5" x14ac:dyDescent="0.35">
      <c r="A132" s="692"/>
      <c r="B132" s="692"/>
      <c r="C132" s="693"/>
      <c r="D132" s="692"/>
      <c r="E132" s="692"/>
      <c r="F132" s="693"/>
      <c r="G132" s="692"/>
      <c r="H132" s="692"/>
      <c r="I132" s="692"/>
      <c r="J132" s="692"/>
      <c r="K132" s="692"/>
      <c r="L132" s="693"/>
      <c r="M132" s="692"/>
      <c r="N132" s="692"/>
      <c r="O132" s="693"/>
      <c r="P132" s="692"/>
      <c r="Q132" s="692"/>
      <c r="R132" s="693"/>
      <c r="S132" s="692"/>
      <c r="T132" s="692"/>
      <c r="U132" s="693"/>
      <c r="V132" s="692"/>
      <c r="W132" s="692"/>
      <c r="X132" s="693"/>
      <c r="Y132" s="692"/>
      <c r="Z132" s="692"/>
      <c r="AA132" s="692"/>
      <c r="AB132" s="692"/>
      <c r="AC132" s="692"/>
      <c r="AD132" s="692"/>
      <c r="AE132" s="692"/>
      <c r="AF132" s="692"/>
      <c r="AG132" s="692"/>
      <c r="AH132" s="692"/>
      <c r="AI132" s="692"/>
      <c r="AJ132" s="692"/>
      <c r="AK132" s="692"/>
      <c r="AL132" s="692"/>
      <c r="AM132" s="692"/>
      <c r="AN132" s="692"/>
      <c r="AO132" s="692"/>
      <c r="AP132" s="692"/>
      <c r="AQ132" s="692"/>
      <c r="AR132" s="692"/>
      <c r="AS132" s="692"/>
      <c r="AT132" s="692"/>
      <c r="AU132" s="692"/>
    </row>
    <row r="133" spans="1:47" ht="15.5" x14ac:dyDescent="0.35">
      <c r="A133" s="692"/>
      <c r="B133" s="692"/>
      <c r="C133" s="693"/>
      <c r="D133" s="692"/>
      <c r="E133" s="692"/>
      <c r="F133" s="693"/>
      <c r="G133" s="692"/>
      <c r="H133" s="692"/>
      <c r="I133" s="692"/>
      <c r="J133" s="692"/>
      <c r="K133" s="692"/>
      <c r="L133" s="693"/>
      <c r="M133" s="692"/>
      <c r="N133" s="692"/>
      <c r="O133" s="693"/>
      <c r="P133" s="692"/>
      <c r="Q133" s="692"/>
      <c r="R133" s="693"/>
      <c r="S133" s="692"/>
      <c r="T133" s="692"/>
      <c r="U133" s="693"/>
      <c r="V133" s="692"/>
      <c r="W133" s="692"/>
      <c r="X133" s="693"/>
      <c r="Y133" s="692"/>
      <c r="Z133" s="692"/>
      <c r="AA133" s="692"/>
      <c r="AB133" s="692"/>
      <c r="AC133" s="692"/>
      <c r="AD133" s="692"/>
      <c r="AE133" s="692"/>
      <c r="AF133" s="692"/>
      <c r="AG133" s="692"/>
      <c r="AH133" s="692"/>
      <c r="AI133" s="692"/>
      <c r="AJ133" s="692"/>
      <c r="AK133" s="692"/>
      <c r="AL133" s="692"/>
      <c r="AM133" s="692"/>
      <c r="AN133" s="692"/>
      <c r="AO133" s="692"/>
      <c r="AP133" s="692"/>
      <c r="AQ133" s="692"/>
      <c r="AR133" s="692"/>
      <c r="AS133" s="692"/>
      <c r="AT133" s="692"/>
      <c r="AU133" s="692"/>
    </row>
    <row r="134" spans="1:47" ht="15.5" x14ac:dyDescent="0.35">
      <c r="A134" s="692"/>
      <c r="B134" s="692"/>
      <c r="C134" s="693"/>
      <c r="D134" s="692"/>
      <c r="E134" s="692"/>
      <c r="F134" s="693"/>
      <c r="G134" s="692"/>
      <c r="H134" s="692"/>
      <c r="I134" s="692"/>
      <c r="J134" s="692"/>
      <c r="K134" s="692"/>
      <c r="L134" s="693"/>
      <c r="M134" s="692"/>
      <c r="N134" s="692"/>
      <c r="O134" s="693"/>
      <c r="P134" s="692"/>
      <c r="Q134" s="692"/>
      <c r="R134" s="693"/>
      <c r="S134" s="692"/>
      <c r="T134" s="692"/>
      <c r="U134" s="693"/>
      <c r="V134" s="692"/>
      <c r="W134" s="692"/>
      <c r="X134" s="693"/>
      <c r="Y134" s="692"/>
      <c r="Z134" s="692"/>
      <c r="AA134" s="692"/>
      <c r="AB134" s="692"/>
      <c r="AC134" s="692"/>
      <c r="AD134" s="692"/>
      <c r="AE134" s="692"/>
      <c r="AF134" s="692"/>
      <c r="AG134" s="692"/>
      <c r="AH134" s="692"/>
      <c r="AI134" s="692"/>
      <c r="AJ134" s="692"/>
      <c r="AK134" s="692"/>
      <c r="AL134" s="692"/>
      <c r="AM134" s="692"/>
      <c r="AN134" s="692"/>
      <c r="AO134" s="692"/>
      <c r="AP134" s="692"/>
      <c r="AQ134" s="692"/>
      <c r="AR134" s="692"/>
      <c r="AS134" s="692"/>
      <c r="AT134" s="692"/>
      <c r="AU134" s="692"/>
    </row>
    <row r="135" spans="1:47" ht="15.5" x14ac:dyDescent="0.35">
      <c r="A135" s="692"/>
      <c r="B135" s="692"/>
      <c r="C135" s="693"/>
      <c r="D135" s="692"/>
      <c r="E135" s="692"/>
      <c r="F135" s="693"/>
      <c r="G135" s="692"/>
      <c r="H135" s="692"/>
      <c r="I135" s="692"/>
      <c r="J135" s="692"/>
      <c r="K135" s="692"/>
      <c r="L135" s="693"/>
      <c r="M135" s="692"/>
      <c r="N135" s="692"/>
      <c r="O135" s="693"/>
      <c r="P135" s="692"/>
      <c r="Q135" s="692"/>
      <c r="R135" s="693"/>
      <c r="S135" s="692"/>
      <c r="T135" s="692"/>
      <c r="U135" s="693"/>
      <c r="V135" s="692"/>
      <c r="W135" s="692"/>
      <c r="X135" s="693"/>
      <c r="Y135" s="692"/>
      <c r="Z135" s="692"/>
      <c r="AA135" s="692"/>
      <c r="AB135" s="692"/>
      <c r="AC135" s="692"/>
      <c r="AD135" s="692"/>
      <c r="AE135" s="692"/>
      <c r="AF135" s="692"/>
      <c r="AG135" s="692"/>
      <c r="AH135" s="692"/>
      <c r="AI135" s="692"/>
      <c r="AJ135" s="692"/>
      <c r="AK135" s="692"/>
      <c r="AL135" s="692"/>
      <c r="AM135" s="692"/>
      <c r="AN135" s="692"/>
      <c r="AO135" s="692"/>
      <c r="AP135" s="692"/>
      <c r="AQ135" s="692"/>
      <c r="AR135" s="692"/>
      <c r="AS135" s="692"/>
      <c r="AT135" s="692"/>
      <c r="AU135" s="692"/>
    </row>
    <row r="136" spans="1:47" ht="15.5" x14ac:dyDescent="0.35">
      <c r="A136" s="692"/>
      <c r="B136" s="692"/>
      <c r="C136" s="693"/>
      <c r="D136" s="692"/>
      <c r="E136" s="692"/>
      <c r="F136" s="693"/>
      <c r="G136" s="692"/>
      <c r="H136" s="692"/>
      <c r="I136" s="692"/>
      <c r="J136" s="692"/>
      <c r="K136" s="692"/>
      <c r="L136" s="693"/>
      <c r="M136" s="692"/>
      <c r="N136" s="692"/>
      <c r="O136" s="693"/>
      <c r="P136" s="692"/>
      <c r="Q136" s="692"/>
      <c r="R136" s="693"/>
      <c r="S136" s="692"/>
      <c r="T136" s="692"/>
      <c r="U136" s="693"/>
      <c r="V136" s="692"/>
      <c r="W136" s="692"/>
      <c r="X136" s="693"/>
      <c r="Y136" s="692"/>
      <c r="Z136" s="692"/>
      <c r="AA136" s="692"/>
      <c r="AB136" s="692"/>
      <c r="AC136" s="692"/>
      <c r="AD136" s="692"/>
      <c r="AE136" s="692"/>
      <c r="AF136" s="692"/>
      <c r="AG136" s="692"/>
      <c r="AH136" s="692"/>
      <c r="AI136" s="692"/>
      <c r="AJ136" s="692"/>
      <c r="AK136" s="692"/>
      <c r="AL136" s="692"/>
      <c r="AM136" s="692"/>
      <c r="AN136" s="692"/>
      <c r="AO136" s="692"/>
      <c r="AP136" s="692"/>
      <c r="AQ136" s="692"/>
      <c r="AR136" s="692"/>
      <c r="AS136" s="692"/>
      <c r="AT136" s="692"/>
      <c r="AU136" s="692"/>
    </row>
    <row r="137" spans="1:47" ht="15.5" x14ac:dyDescent="0.35">
      <c r="A137" s="692"/>
      <c r="B137" s="692"/>
      <c r="C137" s="693"/>
      <c r="D137" s="692"/>
      <c r="E137" s="692"/>
      <c r="F137" s="693"/>
      <c r="G137" s="692"/>
      <c r="H137" s="692"/>
      <c r="I137" s="692"/>
      <c r="J137" s="692"/>
      <c r="K137" s="692"/>
      <c r="L137" s="693"/>
      <c r="M137" s="692"/>
      <c r="N137" s="692"/>
      <c r="O137" s="693"/>
      <c r="P137" s="692"/>
      <c r="Q137" s="692"/>
      <c r="R137" s="693"/>
      <c r="S137" s="692"/>
      <c r="T137" s="692"/>
      <c r="U137" s="693"/>
      <c r="V137" s="692"/>
      <c r="W137" s="692"/>
      <c r="X137" s="693"/>
      <c r="Y137" s="692"/>
      <c r="Z137" s="692"/>
      <c r="AA137" s="692"/>
      <c r="AB137" s="692"/>
      <c r="AC137" s="692"/>
      <c r="AD137" s="692"/>
      <c r="AE137" s="692"/>
      <c r="AF137" s="692"/>
      <c r="AG137" s="692"/>
      <c r="AH137" s="692"/>
      <c r="AI137" s="692"/>
      <c r="AJ137" s="692"/>
      <c r="AK137" s="692"/>
      <c r="AL137" s="692"/>
      <c r="AM137" s="692"/>
      <c r="AN137" s="692"/>
      <c r="AO137" s="692"/>
      <c r="AP137" s="692"/>
      <c r="AQ137" s="692"/>
      <c r="AR137" s="692"/>
      <c r="AS137" s="692"/>
      <c r="AT137" s="692"/>
      <c r="AU137" s="692"/>
    </row>
    <row r="138" spans="1:47" ht="15.5" x14ac:dyDescent="0.35">
      <c r="A138" s="692"/>
      <c r="B138" s="692"/>
      <c r="C138" s="693"/>
      <c r="D138" s="692"/>
      <c r="E138" s="692"/>
      <c r="F138" s="693"/>
      <c r="G138" s="692"/>
      <c r="H138" s="692"/>
      <c r="I138" s="692"/>
      <c r="J138" s="692"/>
      <c r="K138" s="692"/>
      <c r="L138" s="693"/>
      <c r="M138" s="692"/>
      <c r="N138" s="692"/>
      <c r="O138" s="693"/>
      <c r="P138" s="692"/>
      <c r="Q138" s="692"/>
      <c r="R138" s="693"/>
      <c r="S138" s="692"/>
      <c r="T138" s="692"/>
      <c r="U138" s="693"/>
      <c r="V138" s="692"/>
      <c r="W138" s="692"/>
      <c r="X138" s="693"/>
      <c r="Y138" s="692"/>
      <c r="Z138" s="692"/>
      <c r="AA138" s="692"/>
      <c r="AB138" s="692"/>
      <c r="AC138" s="692"/>
      <c r="AD138" s="692"/>
      <c r="AE138" s="692"/>
      <c r="AF138" s="692"/>
      <c r="AG138" s="692"/>
      <c r="AH138" s="692"/>
      <c r="AI138" s="692"/>
      <c r="AJ138" s="692"/>
      <c r="AK138" s="692"/>
      <c r="AL138" s="692"/>
      <c r="AM138" s="692"/>
      <c r="AN138" s="692"/>
      <c r="AO138" s="692"/>
      <c r="AP138" s="692"/>
      <c r="AQ138" s="692"/>
      <c r="AR138" s="692"/>
      <c r="AS138" s="692"/>
      <c r="AT138" s="692"/>
      <c r="AU138" s="692"/>
    </row>
    <row r="139" spans="1:47" ht="15.5" x14ac:dyDescent="0.35">
      <c r="A139" s="692"/>
      <c r="B139" s="692"/>
      <c r="C139" s="693"/>
      <c r="D139" s="692"/>
      <c r="E139" s="692"/>
      <c r="F139" s="693"/>
      <c r="G139" s="692"/>
      <c r="H139" s="692"/>
      <c r="I139" s="692"/>
      <c r="J139" s="692"/>
      <c r="K139" s="692"/>
      <c r="L139" s="693"/>
      <c r="M139" s="692"/>
      <c r="N139" s="692"/>
      <c r="O139" s="693"/>
      <c r="P139" s="692"/>
      <c r="Q139" s="692"/>
      <c r="R139" s="693"/>
      <c r="S139" s="692"/>
      <c r="T139" s="692"/>
      <c r="U139" s="693"/>
      <c r="V139" s="692"/>
      <c r="W139" s="692"/>
      <c r="X139" s="693"/>
      <c r="Y139" s="692"/>
      <c r="Z139" s="692"/>
      <c r="AA139" s="692"/>
      <c r="AB139" s="692"/>
      <c r="AC139" s="692"/>
      <c r="AD139" s="692"/>
      <c r="AE139" s="692"/>
      <c r="AF139" s="692"/>
      <c r="AG139" s="692"/>
      <c r="AH139" s="692"/>
      <c r="AI139" s="692"/>
      <c r="AJ139" s="692"/>
      <c r="AK139" s="692"/>
      <c r="AL139" s="692"/>
      <c r="AM139" s="692"/>
      <c r="AN139" s="692"/>
      <c r="AO139" s="692"/>
      <c r="AP139" s="692"/>
      <c r="AQ139" s="692"/>
      <c r="AR139" s="692"/>
      <c r="AS139" s="692"/>
      <c r="AT139" s="692"/>
      <c r="AU139" s="692"/>
    </row>
  </sheetData>
  <conditionalFormatting sqref="C46:H58 C27:H40 I28:Q40 C64:N76 O65:Q76">
    <cfRule type="containsText" dxfId="82" priority="22" operator="containsText" text="NR">
      <formula>NOT(ISERROR(SEARCH("NR",C27)))</formula>
    </cfRule>
  </conditionalFormatting>
  <conditionalFormatting sqref="L46:N58">
    <cfRule type="containsText" dxfId="81" priority="21" operator="containsText" text="NR">
      <formula>NOT(ISERROR(SEARCH("NR",L46)))</formula>
    </cfRule>
  </conditionalFormatting>
  <conditionalFormatting sqref="I46:K58">
    <cfRule type="containsText" dxfId="80" priority="20" operator="containsText" text="NR">
      <formula>NOT(ISERROR(SEARCH("NR",I46)))</formula>
    </cfRule>
  </conditionalFormatting>
  <conditionalFormatting sqref="I27:K27">
    <cfRule type="containsText" dxfId="79" priority="19" operator="containsText" text="NR">
      <formula>NOT(ISERROR(SEARCH("NR",I27)))</formula>
    </cfRule>
  </conditionalFormatting>
  <conditionalFormatting sqref="L27:N27">
    <cfRule type="containsText" dxfId="78" priority="18" operator="containsText" text="NR">
      <formula>NOT(ISERROR(SEARCH("NR",L27)))</formula>
    </cfRule>
  </conditionalFormatting>
  <conditionalFormatting sqref="O64:Q64 O46:Q46 P47:Q58">
    <cfRule type="containsText" dxfId="77" priority="17" operator="containsText" text="NR">
      <formula>NOT(ISERROR(SEARCH("NR",O46)))</formula>
    </cfRule>
  </conditionalFormatting>
  <conditionalFormatting sqref="O27:Q27">
    <cfRule type="containsText" dxfId="76" priority="16" operator="containsText" text="NR">
      <formula>NOT(ISERROR(SEARCH("NR",O27)))</formula>
    </cfRule>
  </conditionalFormatting>
  <conditionalFormatting sqref="O47:O58">
    <cfRule type="containsText" dxfId="75" priority="15" operator="containsText" text="NR">
      <formula>NOT(ISERROR(SEARCH("NR",O47)))</formula>
    </cfRule>
  </conditionalFormatting>
  <conditionalFormatting sqref="C82:N99 O83:Q99">
    <cfRule type="containsText" dxfId="74" priority="14" operator="containsText" text="NR">
      <formula>NOT(ISERROR(SEARCH("NR",C82)))</formula>
    </cfRule>
  </conditionalFormatting>
  <conditionalFormatting sqref="O82:Q82">
    <cfRule type="containsText" dxfId="73" priority="13" operator="containsText" text="NR">
      <formula>NOT(ISERROR(SEARCH("NR",O82)))</formula>
    </cfRule>
  </conditionalFormatting>
  <conditionalFormatting sqref="E26 H26 P26">
    <cfRule type="containsText" dxfId="72" priority="12" operator="containsText" text="NR">
      <formula>NOT(ISERROR(SEARCH("NR",E26)))</formula>
    </cfRule>
  </conditionalFormatting>
  <conditionalFormatting sqref="K26">
    <cfRule type="containsText" dxfId="71" priority="11" operator="containsText" text="NR">
      <formula>NOT(ISERROR(SEARCH("NR",K26)))</formula>
    </cfRule>
  </conditionalFormatting>
  <conditionalFormatting sqref="M26:N26">
    <cfRule type="containsText" dxfId="70" priority="10" operator="containsText" text="NR">
      <formula>NOT(ISERROR(SEARCH("NR",M26)))</formula>
    </cfRule>
  </conditionalFormatting>
  <conditionalFormatting sqref="E45 H45 P45">
    <cfRule type="containsText" dxfId="69" priority="9" operator="containsText" text="NR">
      <formula>NOT(ISERROR(SEARCH("NR",E45)))</formula>
    </cfRule>
  </conditionalFormatting>
  <conditionalFormatting sqref="K45">
    <cfRule type="containsText" dxfId="68" priority="8" operator="containsText" text="NR">
      <formula>NOT(ISERROR(SEARCH("NR",K45)))</formula>
    </cfRule>
  </conditionalFormatting>
  <conditionalFormatting sqref="M45:N45">
    <cfRule type="containsText" dxfId="67" priority="7" operator="containsText" text="NR">
      <formula>NOT(ISERROR(SEARCH("NR",M45)))</formula>
    </cfRule>
  </conditionalFormatting>
  <conditionalFormatting sqref="E63 H63 P63">
    <cfRule type="containsText" dxfId="66" priority="6" operator="containsText" text="NR">
      <formula>NOT(ISERROR(SEARCH("NR",E63)))</formula>
    </cfRule>
  </conditionalFormatting>
  <conditionalFormatting sqref="K63">
    <cfRule type="containsText" dxfId="65" priority="5" operator="containsText" text="NR">
      <formula>NOT(ISERROR(SEARCH("NR",K63)))</formula>
    </cfRule>
  </conditionalFormatting>
  <conditionalFormatting sqref="M63:N63">
    <cfRule type="containsText" dxfId="64" priority="4" operator="containsText" text="NR">
      <formula>NOT(ISERROR(SEARCH("NR",M63)))</formula>
    </cfRule>
  </conditionalFormatting>
  <conditionalFormatting sqref="E81 H81 P81">
    <cfRule type="containsText" dxfId="63" priority="3" operator="containsText" text="NR">
      <formula>NOT(ISERROR(SEARCH("NR",E81)))</formula>
    </cfRule>
  </conditionalFormatting>
  <conditionalFormatting sqref="K81">
    <cfRule type="containsText" dxfId="62" priority="2" operator="containsText" text="NR">
      <formula>NOT(ISERROR(SEARCH("NR",K81)))</formula>
    </cfRule>
  </conditionalFormatting>
  <conditionalFormatting sqref="M81:N81">
    <cfRule type="containsText" dxfId="61" priority="1" operator="containsText" text="NR">
      <formula>NOT(ISERROR(SEARCH("NR",M81)))</formula>
    </cfRule>
  </conditionalFormatting>
  <hyperlinks>
    <hyperlink ref="B8" location="Contents!A1" display="Contents!A1"/>
    <hyperlink ref="D8" location="'Tab 47 - Animal Klebsiella'!A1" display="Tab 46 - Animal Klebsiella"/>
  </hyperlink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0068CE"/>
  </sheetPr>
  <dimension ref="A1:AU39"/>
  <sheetViews>
    <sheetView showGridLines="0" zoomScale="80" zoomScaleNormal="80" workbookViewId="0">
      <selection activeCell="D8" sqref="D8"/>
    </sheetView>
  </sheetViews>
  <sheetFormatPr defaultColWidth="7.1796875" defaultRowHeight="14.5" x14ac:dyDescent="0.35"/>
  <cols>
    <col min="1" max="1" width="1.453125" style="83" customWidth="1"/>
    <col min="2" max="2" width="33.7265625" style="83" customWidth="1"/>
    <col min="3" max="3" width="10.54296875" style="84" customWidth="1"/>
    <col min="4" max="4" width="10.54296875" style="83" customWidth="1"/>
    <col min="5" max="5" width="12.7265625" style="83" customWidth="1"/>
    <col min="6" max="6" width="10.54296875" style="84" customWidth="1"/>
    <col min="7" max="7" width="10.54296875" style="83" customWidth="1"/>
    <col min="8" max="8" width="12.7265625" style="83" customWidth="1"/>
    <col min="9" max="9" width="9" style="84" customWidth="1"/>
    <col min="10" max="10" width="3.453125" style="83" bestFit="1" customWidth="1"/>
    <col min="11" max="11" width="8.81640625" style="83" customWidth="1"/>
    <col min="12" max="12" width="7.81640625" style="84" bestFit="1" customWidth="1"/>
    <col min="13" max="13" width="3.453125" style="83" bestFit="1" customWidth="1"/>
    <col min="14" max="14" width="10" style="83" customWidth="1"/>
    <col min="15" max="15" width="7.81640625" style="84" bestFit="1" customWidth="1"/>
    <col min="16" max="16" width="3.453125" style="83" bestFit="1" customWidth="1"/>
    <col min="17" max="17" width="9" style="83" customWidth="1"/>
    <col min="18" max="18" width="7.1796875" style="83" bestFit="1" customWidth="1"/>
    <col min="19" max="19" width="3" style="83" bestFit="1" customWidth="1"/>
    <col min="20" max="20" width="13.81640625" style="83" customWidth="1"/>
    <col min="21" max="21" width="7.81640625" style="84" bestFit="1" customWidth="1"/>
    <col min="22" max="22" width="3.54296875" style="83" bestFit="1" customWidth="1"/>
    <col min="23" max="23" width="9.54296875" style="83" customWidth="1"/>
    <col min="24" max="24" width="7.81640625" style="84" bestFit="1" customWidth="1"/>
    <col min="25" max="25" width="3.54296875" style="83" bestFit="1" customWidth="1"/>
    <col min="26" max="26" width="25.453125" style="83" customWidth="1"/>
    <col min="27" max="27" width="7.81640625" style="84" bestFit="1" customWidth="1"/>
    <col min="28" max="28" width="3.54296875" style="83" bestFit="1" customWidth="1"/>
    <col min="29" max="29" width="9.453125" style="83" customWidth="1"/>
    <col min="30" max="30" width="9.453125" style="84" customWidth="1"/>
    <col min="31" max="31" width="3.54296875" style="83" bestFit="1" customWidth="1"/>
    <col min="32" max="32" width="9.54296875" style="83" customWidth="1"/>
    <col min="33" max="33" width="7.81640625" style="84" bestFit="1" customWidth="1"/>
    <col min="34" max="34" width="3.54296875" style="83" bestFit="1" customWidth="1"/>
    <col min="35" max="35" width="9.453125" style="83" customWidth="1"/>
    <col min="36" max="36" width="8.54296875" style="83" customWidth="1"/>
    <col min="37" max="38" width="7.1796875" style="83"/>
    <col min="39" max="39" width="8.453125" style="83" customWidth="1"/>
    <col min="40" max="16384" width="7.1796875" style="83"/>
  </cols>
  <sheetData>
    <row r="1" spans="1:47" s="15" customFormat="1" ht="5.15" customHeight="1" x14ac:dyDescent="0.35">
      <c r="A1" s="781"/>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row>
    <row r="2" spans="1:47"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row>
    <row r="3" spans="1:47"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row>
    <row r="4" spans="1:47"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row>
    <row r="5" spans="1:47"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row>
    <row r="6" spans="1:47"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row>
    <row r="7" spans="1:47"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row>
    <row r="8" spans="1:47" s="15" customFormat="1" ht="18" x14ac:dyDescent="0.4">
      <c r="A8" s="30"/>
      <c r="B8" s="171" t="s">
        <v>131</v>
      </c>
      <c r="C8" s="20"/>
      <c r="D8" s="171" t="s">
        <v>1074</v>
      </c>
      <c r="E8" s="19"/>
      <c r="F8" s="19"/>
      <c r="G8" s="19"/>
      <c r="H8" s="19"/>
      <c r="I8" s="30"/>
      <c r="J8" s="30"/>
      <c r="K8" s="30"/>
      <c r="L8" s="30"/>
      <c r="M8" s="151" t="s">
        <v>1075</v>
      </c>
      <c r="N8" s="151"/>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row>
    <row r="10" spans="1:47" s="15" customFormat="1" ht="18" x14ac:dyDescent="0.4">
      <c r="A10" s="30"/>
      <c r="B10" s="20" t="s">
        <v>1076</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row>
    <row r="12" spans="1:47" ht="15.5" x14ac:dyDescent="0.35">
      <c r="A12" s="712"/>
      <c r="B12" s="64" t="s">
        <v>1077</v>
      </c>
      <c r="C12" s="606"/>
      <c r="D12" s="712"/>
      <c r="E12" s="712"/>
      <c r="F12" s="713"/>
      <c r="G12" s="712"/>
      <c r="H12" s="712"/>
      <c r="I12" s="782"/>
      <c r="J12" s="712"/>
      <c r="K12" s="712"/>
      <c r="L12" s="713"/>
      <c r="M12" s="712"/>
      <c r="N12" s="712"/>
      <c r="O12" s="713"/>
      <c r="P12" s="712"/>
      <c r="Q12" s="712"/>
      <c r="R12" s="712"/>
      <c r="S12" s="712"/>
      <c r="T12" s="712"/>
      <c r="U12" s="712"/>
      <c r="V12" s="712"/>
      <c r="W12" s="712"/>
      <c r="X12" s="713"/>
      <c r="Y12" s="712"/>
      <c r="Z12" s="712"/>
      <c r="AA12" s="713"/>
      <c r="AB12" s="712"/>
      <c r="AC12" s="712"/>
      <c r="AD12" s="713"/>
      <c r="AE12" s="712"/>
      <c r="AF12" s="712"/>
      <c r="AG12" s="713"/>
      <c r="AH12" s="712"/>
      <c r="AI12" s="712"/>
      <c r="AJ12" s="713"/>
      <c r="AK12" s="712"/>
      <c r="AL12" s="712"/>
      <c r="AM12" s="712"/>
      <c r="AN12" s="712"/>
      <c r="AO12" s="712"/>
      <c r="AP12" s="712"/>
      <c r="AQ12" s="712"/>
      <c r="AR12" s="712"/>
      <c r="AS12" s="712"/>
      <c r="AT12" s="712"/>
      <c r="AU12" s="712"/>
    </row>
    <row r="13" spans="1:47" ht="15.5" x14ac:dyDescent="0.35">
      <c r="A13" s="712"/>
      <c r="B13" s="112" t="s">
        <v>1078</v>
      </c>
      <c r="C13" s="606"/>
      <c r="D13" s="712"/>
      <c r="E13" s="712"/>
      <c r="F13" s="713"/>
      <c r="G13" s="712"/>
      <c r="H13" s="712"/>
      <c r="I13" s="782"/>
      <c r="J13" s="712"/>
      <c r="K13" s="712"/>
      <c r="L13" s="713"/>
      <c r="M13" s="712"/>
      <c r="N13" s="712"/>
      <c r="O13" s="713"/>
      <c r="P13" s="712"/>
      <c r="Q13" s="712"/>
      <c r="R13" s="712"/>
      <c r="S13" s="712"/>
      <c r="T13" s="712"/>
      <c r="U13" s="712"/>
      <c r="V13" s="712"/>
      <c r="W13" s="712"/>
      <c r="X13" s="713"/>
      <c r="Y13" s="712"/>
      <c r="Z13" s="712"/>
      <c r="AA13" s="713"/>
      <c r="AB13" s="712"/>
      <c r="AC13" s="712"/>
      <c r="AD13" s="713"/>
      <c r="AE13" s="712"/>
      <c r="AF13" s="712"/>
      <c r="AG13" s="713"/>
      <c r="AH13" s="712"/>
      <c r="AI13" s="712"/>
      <c r="AJ13" s="713"/>
      <c r="AK13" s="712"/>
      <c r="AL13" s="712"/>
      <c r="AM13" s="712"/>
      <c r="AN13" s="712"/>
      <c r="AO13" s="712"/>
      <c r="AP13" s="712"/>
      <c r="AQ13" s="712"/>
      <c r="AR13" s="712"/>
      <c r="AS13" s="712"/>
      <c r="AT13" s="712"/>
      <c r="AU13" s="712"/>
    </row>
    <row r="14" spans="1:47" ht="14.15" customHeight="1" x14ac:dyDescent="0.4">
      <c r="A14" s="712"/>
      <c r="B14" s="81"/>
      <c r="C14" s="606"/>
      <c r="D14" s="712"/>
      <c r="E14" s="712"/>
      <c r="F14" s="713"/>
      <c r="G14" s="712"/>
      <c r="H14" s="712"/>
      <c r="I14" s="782"/>
      <c r="J14" s="712"/>
      <c r="K14" s="712"/>
      <c r="L14" s="713"/>
      <c r="M14" s="712"/>
      <c r="N14" s="712"/>
      <c r="O14" s="713"/>
      <c r="P14" s="712"/>
      <c r="Q14" s="712"/>
      <c r="R14" s="712"/>
      <c r="S14" s="712"/>
      <c r="T14" s="712"/>
      <c r="U14" s="712"/>
      <c r="V14" s="712"/>
      <c r="W14" s="712"/>
      <c r="X14" s="713"/>
      <c r="Y14" s="712"/>
      <c r="Z14" s="712"/>
      <c r="AA14" s="713"/>
      <c r="AB14" s="712"/>
      <c r="AC14" s="712"/>
      <c r="AD14" s="713"/>
      <c r="AE14" s="712"/>
      <c r="AF14" s="712"/>
      <c r="AG14" s="713"/>
      <c r="AH14" s="712"/>
      <c r="AI14" s="712"/>
      <c r="AJ14" s="713"/>
      <c r="AK14" s="712"/>
      <c r="AL14" s="712"/>
      <c r="AM14" s="712"/>
      <c r="AN14" s="712"/>
      <c r="AO14" s="712"/>
      <c r="AP14" s="712"/>
      <c r="AQ14" s="712"/>
      <c r="AR14" s="712"/>
      <c r="AS14" s="712"/>
      <c r="AT14" s="712"/>
      <c r="AU14" s="712"/>
    </row>
    <row r="15" spans="1:47" ht="31.5" thickBot="1" x14ac:dyDescent="0.4">
      <c r="A15" s="712"/>
      <c r="B15" s="714" t="s">
        <v>1043</v>
      </c>
      <c r="C15" s="715" t="s">
        <v>710</v>
      </c>
      <c r="D15" s="712"/>
      <c r="E15" s="712"/>
      <c r="F15" s="713"/>
      <c r="G15" s="712"/>
      <c r="H15" s="712"/>
      <c r="I15" s="782"/>
      <c r="J15" s="712"/>
      <c r="K15" s="712"/>
      <c r="L15" s="713"/>
      <c r="M15" s="712"/>
      <c r="N15" s="712"/>
      <c r="O15" s="713"/>
      <c r="P15" s="712"/>
      <c r="Q15" s="712"/>
      <c r="R15" s="712"/>
      <c r="S15" s="712"/>
      <c r="T15" s="712"/>
      <c r="U15" s="712"/>
      <c r="V15" s="712"/>
      <c r="W15" s="712"/>
      <c r="X15" s="713"/>
      <c r="Y15" s="712"/>
      <c r="Z15" s="712"/>
      <c r="AA15" s="713"/>
      <c r="AB15" s="712"/>
      <c r="AC15" s="712"/>
      <c r="AD15" s="713"/>
      <c r="AE15" s="712"/>
      <c r="AF15" s="712"/>
      <c r="AG15" s="713"/>
      <c r="AH15" s="712"/>
      <c r="AI15" s="712"/>
      <c r="AJ15" s="713"/>
      <c r="AK15" s="712"/>
      <c r="AL15" s="712"/>
      <c r="AM15" s="712"/>
      <c r="AN15" s="712"/>
      <c r="AO15" s="712"/>
      <c r="AP15" s="712"/>
      <c r="AQ15" s="712"/>
      <c r="AR15" s="712"/>
      <c r="AS15" s="712"/>
      <c r="AT15" s="712"/>
      <c r="AU15" s="712"/>
    </row>
    <row r="16" spans="1:47" ht="15.5" x14ac:dyDescent="0.35">
      <c r="A16" s="712"/>
      <c r="B16" s="717">
        <v>2019</v>
      </c>
      <c r="C16" s="765">
        <v>26</v>
      </c>
      <c r="D16" s="712"/>
      <c r="E16" s="712"/>
      <c r="F16" s="713"/>
      <c r="G16" s="712"/>
      <c r="H16" s="712"/>
      <c r="I16" s="782"/>
      <c r="J16" s="712"/>
      <c r="K16" s="712"/>
      <c r="L16" s="713"/>
      <c r="M16" s="712"/>
      <c r="N16" s="712"/>
      <c r="O16" s="713"/>
      <c r="P16" s="712"/>
      <c r="Q16" s="712"/>
      <c r="R16" s="712"/>
      <c r="S16" s="712"/>
      <c r="T16" s="712"/>
      <c r="U16" s="712"/>
      <c r="V16" s="712"/>
      <c r="W16" s="712"/>
      <c r="X16" s="713"/>
      <c r="Y16" s="712"/>
      <c r="Z16" s="712"/>
      <c r="AA16" s="713"/>
      <c r="AB16" s="712"/>
      <c r="AC16" s="712"/>
      <c r="AD16" s="713"/>
      <c r="AE16" s="712"/>
      <c r="AF16" s="712"/>
      <c r="AG16" s="713"/>
      <c r="AH16" s="712"/>
      <c r="AI16" s="712"/>
      <c r="AJ16" s="713"/>
      <c r="AK16" s="712"/>
      <c r="AL16" s="712"/>
      <c r="AM16" s="712"/>
      <c r="AN16" s="712"/>
      <c r="AO16" s="712"/>
      <c r="AP16" s="712"/>
      <c r="AQ16" s="712"/>
      <c r="AR16" s="712"/>
      <c r="AS16" s="712"/>
      <c r="AT16" s="712"/>
      <c r="AU16" s="712"/>
    </row>
    <row r="17" spans="1:47" ht="15.5" x14ac:dyDescent="0.35">
      <c r="A17" s="712"/>
      <c r="B17" s="717">
        <v>2020</v>
      </c>
      <c r="C17" s="765">
        <v>12</v>
      </c>
      <c r="D17" s="712"/>
      <c r="E17" s="712"/>
      <c r="F17" s="713"/>
      <c r="G17" s="712"/>
      <c r="H17" s="712"/>
      <c r="I17" s="713"/>
      <c r="J17" s="712"/>
      <c r="K17" s="712"/>
      <c r="L17" s="713"/>
      <c r="M17" s="712"/>
      <c r="N17" s="712"/>
      <c r="O17" s="713"/>
      <c r="P17" s="712"/>
      <c r="Q17" s="712"/>
      <c r="R17" s="712"/>
      <c r="S17" s="712"/>
      <c r="T17" s="712"/>
      <c r="U17" s="712"/>
      <c r="V17" s="712"/>
      <c r="W17" s="712"/>
      <c r="X17" s="713"/>
      <c r="Y17" s="712"/>
      <c r="Z17" s="712"/>
      <c r="AA17" s="713"/>
      <c r="AB17" s="712"/>
      <c r="AC17" s="712"/>
      <c r="AD17" s="713"/>
      <c r="AE17" s="712"/>
      <c r="AF17" s="712"/>
      <c r="AG17" s="713"/>
      <c r="AH17" s="712"/>
      <c r="AI17" s="712"/>
      <c r="AJ17" s="713"/>
      <c r="AK17" s="712"/>
      <c r="AL17" s="712"/>
      <c r="AM17" s="712"/>
      <c r="AN17" s="712"/>
      <c r="AO17" s="712"/>
      <c r="AP17" s="712"/>
      <c r="AQ17" s="712"/>
      <c r="AR17" s="712"/>
      <c r="AS17" s="712"/>
      <c r="AT17" s="712"/>
      <c r="AU17" s="712"/>
    </row>
    <row r="18" spans="1:47" ht="15.5" x14ac:dyDescent="0.35">
      <c r="A18" s="712"/>
      <c r="B18" s="717"/>
      <c r="C18" s="709"/>
      <c r="D18" s="712"/>
      <c r="E18" s="712"/>
      <c r="F18" s="713"/>
      <c r="G18" s="712"/>
      <c r="H18" s="712"/>
      <c r="I18" s="713"/>
      <c r="J18" s="712"/>
      <c r="K18" s="712"/>
      <c r="L18" s="713"/>
      <c r="M18" s="712"/>
      <c r="N18" s="712"/>
      <c r="O18" s="713"/>
      <c r="P18" s="712"/>
      <c r="Q18" s="712"/>
      <c r="R18" s="712"/>
      <c r="S18" s="712"/>
      <c r="T18" s="712"/>
      <c r="U18" s="712"/>
      <c r="V18" s="712"/>
      <c r="W18" s="712"/>
      <c r="X18" s="713"/>
      <c r="Y18" s="712"/>
      <c r="Z18" s="712"/>
      <c r="AA18" s="713"/>
      <c r="AB18" s="712"/>
      <c r="AC18" s="712"/>
      <c r="AD18" s="713"/>
      <c r="AE18" s="712"/>
      <c r="AF18" s="712"/>
      <c r="AG18" s="713"/>
      <c r="AH18" s="712"/>
      <c r="AI18" s="712"/>
      <c r="AJ18" s="713"/>
      <c r="AK18" s="712"/>
      <c r="AL18" s="712"/>
      <c r="AM18" s="712"/>
      <c r="AN18" s="712"/>
      <c r="AO18" s="712"/>
      <c r="AP18" s="712"/>
      <c r="AQ18" s="712"/>
      <c r="AR18" s="712"/>
      <c r="AS18" s="712"/>
      <c r="AT18" s="712"/>
      <c r="AU18" s="712"/>
    </row>
    <row r="19" spans="1:47" ht="15.5" x14ac:dyDescent="0.35">
      <c r="A19" s="712"/>
      <c r="B19" s="64" t="s">
        <v>1079</v>
      </c>
      <c r="C19" s="713"/>
      <c r="D19" s="712"/>
      <c r="E19" s="712"/>
      <c r="F19" s="713"/>
      <c r="G19" s="712"/>
      <c r="H19" s="712"/>
      <c r="I19" s="713"/>
      <c r="J19" s="712"/>
      <c r="K19" s="712"/>
      <c r="L19" s="713"/>
      <c r="M19" s="712"/>
      <c r="N19" s="712"/>
      <c r="O19" s="712"/>
      <c r="P19" s="712"/>
      <c r="Q19" s="712"/>
      <c r="R19" s="712"/>
      <c r="S19" s="712"/>
      <c r="T19" s="712"/>
      <c r="U19" s="712"/>
      <c r="V19" s="712"/>
      <c r="W19" s="712"/>
      <c r="X19" s="692"/>
      <c r="Y19" s="692"/>
      <c r="Z19" s="692"/>
      <c r="AA19" s="692"/>
      <c r="AB19" s="692"/>
      <c r="AC19" s="692"/>
      <c r="AD19" s="692"/>
      <c r="AE19" s="692"/>
      <c r="AF19" s="692"/>
      <c r="AG19" s="692"/>
      <c r="AH19" s="692"/>
      <c r="AI19" s="692"/>
      <c r="AJ19" s="692"/>
      <c r="AK19" s="692"/>
      <c r="AL19" s="692"/>
      <c r="AM19" s="692"/>
      <c r="AN19" s="692"/>
      <c r="AO19" s="692"/>
      <c r="AP19" s="692"/>
      <c r="AQ19" s="692"/>
      <c r="AR19" s="692"/>
      <c r="AS19" s="692"/>
      <c r="AT19" s="692"/>
      <c r="AU19" s="692"/>
    </row>
    <row r="20" spans="1:47" ht="15.5" x14ac:dyDescent="0.35">
      <c r="A20" s="712"/>
      <c r="B20" s="113" t="s">
        <v>1080</v>
      </c>
      <c r="C20" s="713"/>
      <c r="D20" s="712"/>
      <c r="E20" s="712"/>
      <c r="F20" s="713"/>
      <c r="G20" s="712"/>
      <c r="H20" s="712"/>
      <c r="I20" s="713"/>
      <c r="J20" s="712"/>
      <c r="K20" s="712"/>
      <c r="L20" s="713"/>
      <c r="M20" s="712"/>
      <c r="N20" s="712"/>
      <c r="O20" s="712"/>
      <c r="P20" s="712"/>
      <c r="Q20" s="712"/>
      <c r="R20" s="712"/>
      <c r="S20" s="712"/>
      <c r="T20" s="712"/>
      <c r="U20" s="712"/>
      <c r="V20" s="712"/>
      <c r="W20" s="712"/>
      <c r="X20" s="692"/>
      <c r="Y20" s="692"/>
      <c r="Z20" s="692"/>
      <c r="AA20" s="692"/>
      <c r="AB20" s="692"/>
      <c r="AC20" s="692"/>
      <c r="AD20" s="692"/>
      <c r="AE20" s="692"/>
      <c r="AF20" s="692"/>
      <c r="AG20" s="692"/>
      <c r="AH20" s="692"/>
      <c r="AI20" s="692"/>
      <c r="AJ20" s="692"/>
      <c r="AK20" s="692"/>
      <c r="AL20" s="692"/>
      <c r="AM20" s="692"/>
      <c r="AN20" s="692"/>
      <c r="AO20" s="692"/>
      <c r="AP20" s="692"/>
      <c r="AQ20" s="692"/>
      <c r="AR20" s="692"/>
      <c r="AS20" s="692"/>
      <c r="AT20" s="692"/>
      <c r="AU20" s="692"/>
    </row>
    <row r="21" spans="1:47" ht="15.5" x14ac:dyDescent="0.35">
      <c r="A21" s="712"/>
      <c r="B21" s="712"/>
      <c r="C21" s="713"/>
      <c r="D21" s="712"/>
      <c r="E21" s="712"/>
      <c r="F21" s="713"/>
      <c r="G21" s="712"/>
      <c r="H21" s="712"/>
      <c r="I21" s="713"/>
      <c r="J21" s="712"/>
      <c r="K21" s="712"/>
      <c r="L21" s="713"/>
      <c r="M21" s="712"/>
      <c r="N21" s="712"/>
      <c r="O21" s="712"/>
      <c r="P21" s="712"/>
      <c r="Q21" s="712"/>
      <c r="R21" s="712"/>
      <c r="S21" s="712"/>
      <c r="T21" s="712"/>
      <c r="U21" s="712"/>
      <c r="V21" s="712"/>
      <c r="W21" s="712"/>
      <c r="X21" s="692"/>
      <c r="Y21" s="692"/>
      <c r="Z21" s="692"/>
      <c r="AA21" s="692"/>
      <c r="AB21" s="692"/>
      <c r="AC21" s="692"/>
      <c r="AD21" s="692"/>
      <c r="AE21" s="692"/>
      <c r="AF21" s="692"/>
      <c r="AG21" s="692"/>
      <c r="AH21" s="692"/>
      <c r="AI21" s="692"/>
      <c r="AJ21" s="692"/>
      <c r="AK21" s="692"/>
      <c r="AL21" s="692"/>
      <c r="AM21" s="692"/>
      <c r="AN21" s="692"/>
      <c r="AO21" s="692"/>
      <c r="AP21" s="692"/>
      <c r="AQ21" s="692"/>
      <c r="AR21" s="692"/>
      <c r="AS21" s="692"/>
      <c r="AT21" s="692"/>
      <c r="AU21" s="692"/>
    </row>
    <row r="22" spans="1:47" s="73" customFormat="1" ht="16.75" customHeight="1" x14ac:dyDescent="0.35">
      <c r="A22" s="734"/>
      <c r="B22" s="744"/>
      <c r="C22" s="745"/>
      <c r="D22" s="783">
        <v>2019</v>
      </c>
      <c r="E22" s="754"/>
      <c r="F22" s="784"/>
      <c r="G22" s="783">
        <v>2020</v>
      </c>
      <c r="H22" s="735"/>
      <c r="I22" s="735"/>
      <c r="J22" s="735"/>
      <c r="K22" s="735"/>
      <c r="L22" s="735"/>
      <c r="M22" s="735"/>
      <c r="N22" s="735"/>
      <c r="O22" s="735"/>
      <c r="P22" s="735"/>
      <c r="Q22" s="735"/>
      <c r="R22" s="735"/>
      <c r="S22" s="735"/>
      <c r="T22" s="735"/>
      <c r="U22" s="735"/>
      <c r="V22" s="735"/>
      <c r="W22" s="735"/>
      <c r="X22" s="735"/>
      <c r="Y22" s="735"/>
      <c r="Z22" s="735"/>
      <c r="AA22" s="735"/>
      <c r="AB22" s="735"/>
      <c r="AC22" s="735"/>
      <c r="AD22" s="735"/>
      <c r="AE22" s="735"/>
      <c r="AF22" s="735"/>
      <c r="AG22" s="735"/>
      <c r="AH22" s="735"/>
      <c r="AI22" s="735"/>
      <c r="AJ22" s="735"/>
      <c r="AK22" s="735"/>
      <c r="AL22" s="735"/>
      <c r="AM22" s="735"/>
      <c r="AN22" s="735"/>
      <c r="AO22" s="735"/>
      <c r="AP22" s="735"/>
      <c r="AQ22" s="735"/>
      <c r="AR22" s="735"/>
      <c r="AS22" s="735"/>
      <c r="AT22" s="735"/>
      <c r="AU22" s="735"/>
    </row>
    <row r="23" spans="1:47" ht="16" thickBot="1" x14ac:dyDescent="0.4">
      <c r="A23" s="712"/>
      <c r="B23" s="536" t="s">
        <v>384</v>
      </c>
      <c r="C23" s="673" t="s">
        <v>899</v>
      </c>
      <c r="D23" s="674" t="s">
        <v>1021</v>
      </c>
      <c r="E23" s="674" t="s">
        <v>1022</v>
      </c>
      <c r="F23" s="673" t="s">
        <v>899</v>
      </c>
      <c r="G23" s="674" t="s">
        <v>1021</v>
      </c>
      <c r="H23" s="674" t="s">
        <v>1022</v>
      </c>
      <c r="I23" s="692"/>
      <c r="J23" s="692"/>
      <c r="K23" s="692"/>
      <c r="L23" s="692"/>
      <c r="M23" s="692"/>
      <c r="N23" s="692"/>
      <c r="O23" s="692"/>
      <c r="P23" s="692"/>
      <c r="Q23" s="692"/>
      <c r="R23" s="692"/>
      <c r="S23" s="692"/>
      <c r="T23" s="692"/>
      <c r="U23" s="692"/>
      <c r="V23" s="692"/>
      <c r="W23" s="692"/>
      <c r="X23" s="692"/>
      <c r="Y23" s="692"/>
      <c r="Z23" s="692"/>
      <c r="AA23" s="692"/>
      <c r="AB23" s="692"/>
      <c r="AC23" s="692"/>
      <c r="AD23" s="692"/>
      <c r="AE23" s="692"/>
      <c r="AF23" s="692"/>
      <c r="AG23" s="692"/>
      <c r="AH23" s="692"/>
      <c r="AI23" s="692"/>
      <c r="AJ23" s="692"/>
      <c r="AK23" s="692"/>
      <c r="AL23" s="692"/>
      <c r="AM23" s="692"/>
      <c r="AN23" s="692"/>
      <c r="AO23" s="692"/>
      <c r="AP23" s="692"/>
      <c r="AQ23" s="692"/>
      <c r="AR23" s="692"/>
      <c r="AS23" s="692"/>
      <c r="AT23" s="692"/>
      <c r="AU23" s="692"/>
    </row>
    <row r="24" spans="1:47" s="85" customFormat="1" ht="15.75" customHeight="1" x14ac:dyDescent="0.35">
      <c r="A24" s="734"/>
      <c r="B24" s="749" t="s">
        <v>351</v>
      </c>
      <c r="C24" s="750">
        <v>1</v>
      </c>
      <c r="D24" s="753">
        <v>26</v>
      </c>
      <c r="E24" s="753">
        <v>26</v>
      </c>
      <c r="F24" s="750">
        <v>1</v>
      </c>
      <c r="G24" s="753">
        <v>12</v>
      </c>
      <c r="H24" s="753">
        <v>12</v>
      </c>
      <c r="I24" s="735"/>
      <c r="J24" s="735"/>
      <c r="K24" s="735"/>
      <c r="L24" s="735"/>
      <c r="M24" s="735"/>
      <c r="N24" s="735"/>
      <c r="O24" s="735"/>
      <c r="P24" s="735"/>
      <c r="Q24" s="735"/>
      <c r="R24" s="735"/>
      <c r="S24" s="735"/>
      <c r="T24" s="735"/>
      <c r="U24" s="735"/>
      <c r="V24" s="735"/>
      <c r="W24" s="735"/>
      <c r="X24" s="735"/>
      <c r="Y24" s="735"/>
      <c r="Z24" s="735"/>
      <c r="AA24" s="735"/>
      <c r="AB24" s="735"/>
      <c r="AC24" s="735"/>
      <c r="AD24" s="735"/>
      <c r="AE24" s="735"/>
      <c r="AF24" s="735"/>
      <c r="AG24" s="735"/>
      <c r="AH24" s="735"/>
      <c r="AI24" s="735"/>
      <c r="AJ24" s="735"/>
      <c r="AK24" s="735"/>
      <c r="AL24" s="735"/>
      <c r="AM24" s="735"/>
      <c r="AN24" s="735"/>
      <c r="AO24" s="735"/>
      <c r="AP24" s="735"/>
      <c r="AQ24" s="735"/>
      <c r="AR24" s="735"/>
      <c r="AS24" s="735"/>
      <c r="AT24" s="735"/>
      <c r="AU24" s="735"/>
    </row>
    <row r="25" spans="1:47" s="85" customFormat="1" ht="15.75" customHeight="1" x14ac:dyDescent="0.35">
      <c r="A25" s="734"/>
      <c r="B25" s="752" t="s">
        <v>1067</v>
      </c>
      <c r="C25" s="750">
        <v>0</v>
      </c>
      <c r="D25" s="753">
        <v>0</v>
      </c>
      <c r="E25" s="753">
        <v>4</v>
      </c>
      <c r="F25" s="750">
        <v>0</v>
      </c>
      <c r="G25" s="753">
        <v>0</v>
      </c>
      <c r="H25" s="753">
        <v>3</v>
      </c>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row>
    <row r="26" spans="1:47" s="85" customFormat="1" ht="15.75" customHeight="1" x14ac:dyDescent="0.35">
      <c r="A26" s="734"/>
      <c r="B26" s="752" t="s">
        <v>1023</v>
      </c>
      <c r="C26" s="750">
        <v>4.5454545454545456E-2</v>
      </c>
      <c r="D26" s="753">
        <v>1</v>
      </c>
      <c r="E26" s="753">
        <v>22</v>
      </c>
      <c r="F26" s="750">
        <v>0.1111111111111111</v>
      </c>
      <c r="G26" s="753">
        <v>1</v>
      </c>
      <c r="H26" s="753">
        <v>9</v>
      </c>
      <c r="I26" s="735"/>
      <c r="J26" s="735"/>
      <c r="K26" s="735"/>
      <c r="L26" s="735"/>
      <c r="M26" s="735"/>
      <c r="N26" s="735"/>
      <c r="O26" s="735"/>
      <c r="P26" s="735"/>
      <c r="Q26" s="735"/>
      <c r="R26" s="735"/>
      <c r="S26" s="735"/>
      <c r="T26" s="735"/>
      <c r="U26" s="735"/>
      <c r="V26" s="735"/>
      <c r="W26" s="735"/>
      <c r="X26" s="735"/>
      <c r="Y26" s="735"/>
      <c r="Z26" s="735"/>
      <c r="AA26" s="735"/>
      <c r="AB26" s="735"/>
      <c r="AC26" s="735"/>
      <c r="AD26" s="735"/>
      <c r="AE26" s="735"/>
      <c r="AF26" s="735"/>
      <c r="AG26" s="735"/>
      <c r="AH26" s="735"/>
      <c r="AI26" s="735"/>
      <c r="AJ26" s="735"/>
      <c r="AK26" s="735"/>
      <c r="AL26" s="735"/>
      <c r="AM26" s="735"/>
      <c r="AN26" s="735"/>
      <c r="AO26" s="735"/>
      <c r="AP26" s="735"/>
      <c r="AQ26" s="735"/>
      <c r="AR26" s="735"/>
      <c r="AS26" s="735"/>
      <c r="AT26" s="735"/>
      <c r="AU26" s="735"/>
    </row>
    <row r="27" spans="1:47" s="85" customFormat="1" ht="15.75" customHeight="1" x14ac:dyDescent="0.35">
      <c r="A27" s="734"/>
      <c r="B27" s="752" t="s">
        <v>1071</v>
      </c>
      <c r="C27" s="750">
        <v>3.8461538461538464E-2</v>
      </c>
      <c r="D27" s="753">
        <v>1</v>
      </c>
      <c r="E27" s="753">
        <v>26</v>
      </c>
      <c r="F27" s="750">
        <v>8.3333333333333329E-2</v>
      </c>
      <c r="G27" s="753">
        <v>1</v>
      </c>
      <c r="H27" s="753">
        <v>12</v>
      </c>
      <c r="I27" s="735"/>
      <c r="J27" s="735"/>
      <c r="K27" s="735"/>
      <c r="L27" s="735"/>
      <c r="M27" s="735"/>
      <c r="N27" s="735"/>
      <c r="O27" s="735"/>
      <c r="P27" s="735"/>
      <c r="Q27" s="735"/>
      <c r="R27" s="735"/>
      <c r="S27" s="735"/>
      <c r="T27" s="735"/>
      <c r="U27" s="735"/>
      <c r="V27" s="735"/>
      <c r="W27" s="735"/>
      <c r="X27" s="735"/>
      <c r="Y27" s="735"/>
      <c r="Z27" s="735"/>
      <c r="AA27" s="735"/>
      <c r="AB27" s="735"/>
      <c r="AC27" s="735"/>
      <c r="AD27" s="735"/>
      <c r="AE27" s="735"/>
      <c r="AF27" s="735"/>
      <c r="AG27" s="735"/>
      <c r="AH27" s="735"/>
      <c r="AI27" s="735"/>
      <c r="AJ27" s="735"/>
      <c r="AK27" s="735"/>
      <c r="AL27" s="735"/>
      <c r="AM27" s="735"/>
      <c r="AN27" s="735"/>
      <c r="AO27" s="735"/>
      <c r="AP27" s="735"/>
      <c r="AQ27" s="735"/>
      <c r="AR27" s="735"/>
      <c r="AS27" s="735"/>
      <c r="AT27" s="735"/>
      <c r="AU27" s="735"/>
    </row>
    <row r="28" spans="1:47" s="85" customFormat="1" ht="15.75" customHeight="1" x14ac:dyDescent="0.35">
      <c r="A28" s="734"/>
      <c r="B28" s="752" t="s">
        <v>357</v>
      </c>
      <c r="C28" s="750">
        <v>0</v>
      </c>
      <c r="D28" s="753">
        <v>0</v>
      </c>
      <c r="E28" s="753">
        <v>26</v>
      </c>
      <c r="F28" s="750">
        <v>0</v>
      </c>
      <c r="G28" s="753">
        <v>0</v>
      </c>
      <c r="H28" s="753">
        <v>12</v>
      </c>
      <c r="I28" s="735"/>
      <c r="J28" s="735"/>
      <c r="K28" s="735"/>
      <c r="L28" s="735"/>
      <c r="M28" s="735"/>
      <c r="N28" s="735"/>
      <c r="O28" s="735"/>
      <c r="P28" s="735"/>
      <c r="Q28" s="735"/>
      <c r="R28" s="735"/>
      <c r="S28" s="735"/>
      <c r="T28" s="735"/>
      <c r="U28" s="735"/>
      <c r="V28" s="735"/>
      <c r="W28" s="735"/>
      <c r="X28" s="735"/>
      <c r="Y28" s="735"/>
      <c r="Z28" s="735"/>
      <c r="AA28" s="735"/>
      <c r="AB28" s="735"/>
      <c r="AC28" s="735"/>
      <c r="AD28" s="735"/>
      <c r="AE28" s="735"/>
      <c r="AF28" s="735"/>
      <c r="AG28" s="735"/>
      <c r="AH28" s="735"/>
      <c r="AI28" s="735"/>
      <c r="AJ28" s="735"/>
      <c r="AK28" s="735"/>
      <c r="AL28" s="735"/>
      <c r="AM28" s="735"/>
      <c r="AN28" s="735"/>
      <c r="AO28" s="735"/>
      <c r="AP28" s="735"/>
      <c r="AQ28" s="735"/>
      <c r="AR28" s="735"/>
      <c r="AS28" s="735"/>
      <c r="AT28" s="735"/>
      <c r="AU28" s="735"/>
    </row>
    <row r="29" spans="1:47" s="85" customFormat="1" ht="15.75" customHeight="1" x14ac:dyDescent="0.35">
      <c r="A29" s="734"/>
      <c r="B29" s="752" t="s">
        <v>1025</v>
      </c>
      <c r="C29" s="750">
        <v>0</v>
      </c>
      <c r="D29" s="753">
        <v>0</v>
      </c>
      <c r="E29" s="753">
        <v>26</v>
      </c>
      <c r="F29" s="750">
        <v>0</v>
      </c>
      <c r="G29" s="753">
        <v>0</v>
      </c>
      <c r="H29" s="753">
        <v>12</v>
      </c>
      <c r="I29" s="735"/>
      <c r="J29" s="735"/>
      <c r="K29" s="735"/>
      <c r="L29" s="735"/>
      <c r="M29" s="735"/>
      <c r="N29" s="735"/>
      <c r="O29" s="735"/>
      <c r="P29" s="735"/>
      <c r="Q29" s="735"/>
      <c r="R29" s="735"/>
      <c r="S29" s="735"/>
      <c r="T29" s="735"/>
      <c r="U29" s="735"/>
      <c r="V29" s="735"/>
      <c r="W29" s="735"/>
      <c r="X29" s="735"/>
      <c r="Y29" s="735"/>
      <c r="Z29" s="735"/>
      <c r="AA29" s="735"/>
      <c r="AB29" s="735"/>
      <c r="AC29" s="735"/>
      <c r="AD29" s="735"/>
      <c r="AE29" s="735"/>
      <c r="AF29" s="735"/>
      <c r="AG29" s="735"/>
      <c r="AH29" s="735"/>
      <c r="AI29" s="735"/>
      <c r="AJ29" s="735"/>
      <c r="AK29" s="735"/>
      <c r="AL29" s="735"/>
      <c r="AM29" s="735"/>
      <c r="AN29" s="735"/>
      <c r="AO29" s="735"/>
      <c r="AP29" s="735"/>
      <c r="AQ29" s="735"/>
      <c r="AR29" s="735"/>
      <c r="AS29" s="735"/>
      <c r="AT29" s="735"/>
      <c r="AU29" s="735"/>
    </row>
    <row r="30" spans="1:47" s="85" customFormat="1" ht="15.75" customHeight="1" x14ac:dyDescent="0.35">
      <c r="A30" s="734"/>
      <c r="B30" s="752" t="s">
        <v>1026</v>
      </c>
      <c r="C30" s="750" t="s">
        <v>352</v>
      </c>
      <c r="D30" s="753">
        <v>0</v>
      </c>
      <c r="E30" s="753">
        <v>0</v>
      </c>
      <c r="F30" s="750">
        <v>0</v>
      </c>
      <c r="G30" s="753">
        <v>0</v>
      </c>
      <c r="H30" s="753">
        <v>3</v>
      </c>
      <c r="I30" s="735"/>
      <c r="J30" s="735"/>
      <c r="K30" s="735"/>
      <c r="L30" s="735"/>
      <c r="M30" s="735"/>
      <c r="N30" s="735"/>
      <c r="O30" s="735"/>
      <c r="P30" s="735"/>
      <c r="Q30" s="735"/>
      <c r="R30" s="735"/>
      <c r="S30" s="735"/>
      <c r="T30" s="735"/>
      <c r="U30" s="735"/>
      <c r="V30" s="735"/>
      <c r="W30" s="735"/>
      <c r="X30" s="735"/>
      <c r="Y30" s="735"/>
      <c r="Z30" s="735"/>
      <c r="AA30" s="735"/>
      <c r="AB30" s="735"/>
      <c r="AC30" s="735"/>
      <c r="AD30" s="735"/>
      <c r="AE30" s="735"/>
      <c r="AF30" s="735"/>
      <c r="AG30" s="735"/>
      <c r="AH30" s="735"/>
      <c r="AI30" s="735"/>
      <c r="AJ30" s="735"/>
      <c r="AK30" s="735"/>
      <c r="AL30" s="735"/>
      <c r="AM30" s="735"/>
      <c r="AN30" s="735"/>
      <c r="AO30" s="735"/>
      <c r="AP30" s="735"/>
      <c r="AQ30" s="735"/>
      <c r="AR30" s="735"/>
      <c r="AS30" s="735"/>
      <c r="AT30" s="735"/>
      <c r="AU30" s="735"/>
    </row>
    <row r="31" spans="1:47" s="85" customFormat="1" ht="15.75" customHeight="1" x14ac:dyDescent="0.35">
      <c r="A31" s="734"/>
      <c r="B31" s="752" t="s">
        <v>901</v>
      </c>
      <c r="C31" s="750">
        <v>0</v>
      </c>
      <c r="D31" s="753">
        <v>0</v>
      </c>
      <c r="E31" s="753">
        <v>4</v>
      </c>
      <c r="F31" s="750">
        <v>0</v>
      </c>
      <c r="G31" s="753">
        <v>0</v>
      </c>
      <c r="H31" s="753">
        <v>3</v>
      </c>
      <c r="I31" s="735"/>
      <c r="J31" s="735"/>
      <c r="K31" s="735"/>
      <c r="L31" s="735"/>
      <c r="M31" s="735"/>
      <c r="N31" s="735"/>
      <c r="O31" s="735"/>
      <c r="P31" s="735"/>
      <c r="Q31" s="735"/>
      <c r="R31" s="735"/>
      <c r="S31" s="735"/>
      <c r="T31" s="735"/>
      <c r="U31" s="735"/>
      <c r="V31" s="735"/>
      <c r="W31" s="735"/>
      <c r="X31" s="735"/>
      <c r="Y31" s="735"/>
      <c r="Z31" s="735"/>
      <c r="AA31" s="735"/>
      <c r="AB31" s="735"/>
      <c r="AC31" s="735"/>
      <c r="AD31" s="735"/>
      <c r="AE31" s="735"/>
      <c r="AF31" s="735"/>
      <c r="AG31" s="735"/>
      <c r="AH31" s="735"/>
      <c r="AI31" s="735"/>
      <c r="AJ31" s="735"/>
      <c r="AK31" s="735"/>
      <c r="AL31" s="735"/>
      <c r="AM31" s="735"/>
      <c r="AN31" s="735"/>
      <c r="AO31" s="735"/>
      <c r="AP31" s="735"/>
      <c r="AQ31" s="735"/>
      <c r="AR31" s="735"/>
      <c r="AS31" s="735"/>
      <c r="AT31" s="735"/>
      <c r="AU31" s="735"/>
    </row>
    <row r="32" spans="1:47" s="85" customFormat="1" ht="15.75" customHeight="1" x14ac:dyDescent="0.35">
      <c r="A32" s="734"/>
      <c r="B32" s="752" t="s">
        <v>1028</v>
      </c>
      <c r="C32" s="750">
        <v>0</v>
      </c>
      <c r="D32" s="753">
        <v>0</v>
      </c>
      <c r="E32" s="753">
        <v>26</v>
      </c>
      <c r="F32" s="750">
        <v>0</v>
      </c>
      <c r="G32" s="753">
        <v>0</v>
      </c>
      <c r="H32" s="753">
        <v>12</v>
      </c>
      <c r="I32" s="735"/>
      <c r="J32" s="735"/>
      <c r="K32" s="735"/>
      <c r="L32" s="735"/>
      <c r="M32" s="735"/>
      <c r="N32" s="735"/>
      <c r="O32" s="735"/>
      <c r="P32" s="735"/>
      <c r="Q32" s="735"/>
      <c r="R32" s="735"/>
      <c r="S32" s="735"/>
      <c r="T32" s="735"/>
      <c r="U32" s="735"/>
      <c r="V32" s="735"/>
      <c r="W32" s="735"/>
      <c r="X32" s="735"/>
      <c r="Y32" s="735"/>
      <c r="Z32" s="735"/>
      <c r="AA32" s="735"/>
      <c r="AB32" s="735"/>
      <c r="AC32" s="735"/>
      <c r="AD32" s="735"/>
      <c r="AE32" s="735"/>
      <c r="AF32" s="735"/>
      <c r="AG32" s="735"/>
      <c r="AH32" s="735"/>
      <c r="AI32" s="735"/>
      <c r="AJ32" s="735"/>
      <c r="AK32" s="735"/>
      <c r="AL32" s="735"/>
      <c r="AM32" s="735"/>
      <c r="AN32" s="735"/>
      <c r="AO32" s="735"/>
      <c r="AP32" s="735"/>
      <c r="AQ32" s="735"/>
      <c r="AR32" s="735"/>
      <c r="AS32" s="735"/>
      <c r="AT32" s="735"/>
      <c r="AU32" s="735"/>
    </row>
    <row r="33" spans="1:47" s="85" customFormat="1" ht="15.75" customHeight="1" x14ac:dyDescent="0.35">
      <c r="A33" s="734"/>
      <c r="B33" s="752" t="s">
        <v>1068</v>
      </c>
      <c r="C33" s="750">
        <v>0</v>
      </c>
      <c r="D33" s="753">
        <v>0</v>
      </c>
      <c r="E33" s="753">
        <v>4</v>
      </c>
      <c r="F33" s="750">
        <v>0</v>
      </c>
      <c r="G33" s="753">
        <v>0</v>
      </c>
      <c r="H33" s="753">
        <v>3</v>
      </c>
      <c r="I33" s="735"/>
      <c r="J33" s="735"/>
      <c r="K33" s="735"/>
      <c r="L33" s="735"/>
      <c r="M33" s="735"/>
      <c r="N33" s="735"/>
      <c r="O33" s="735"/>
      <c r="P33" s="735"/>
      <c r="Q33" s="735"/>
      <c r="R33" s="735"/>
      <c r="S33" s="735"/>
      <c r="T33" s="735"/>
      <c r="U33" s="735"/>
      <c r="V33" s="735"/>
      <c r="W33" s="735"/>
      <c r="X33" s="735"/>
      <c r="Y33" s="735"/>
      <c r="Z33" s="735"/>
      <c r="AA33" s="735"/>
      <c r="AB33" s="735"/>
      <c r="AC33" s="735"/>
      <c r="AD33" s="735"/>
      <c r="AE33" s="735"/>
      <c r="AF33" s="735"/>
      <c r="AG33" s="735"/>
      <c r="AH33" s="735"/>
      <c r="AI33" s="735"/>
      <c r="AJ33" s="735"/>
      <c r="AK33" s="735"/>
      <c r="AL33" s="735"/>
      <c r="AM33" s="735"/>
      <c r="AN33" s="735"/>
      <c r="AO33" s="735"/>
      <c r="AP33" s="735"/>
      <c r="AQ33" s="735"/>
      <c r="AR33" s="735"/>
      <c r="AS33" s="735"/>
      <c r="AT33" s="735"/>
      <c r="AU33" s="735"/>
    </row>
    <row r="34" spans="1:47" s="85" customFormat="1" ht="15.75" customHeight="1" x14ac:dyDescent="0.35">
      <c r="A34" s="734"/>
      <c r="B34" s="752" t="s">
        <v>902</v>
      </c>
      <c r="C34" s="750">
        <v>9.0909090909090912E-2</v>
      </c>
      <c r="D34" s="753">
        <v>2</v>
      </c>
      <c r="E34" s="753">
        <v>22</v>
      </c>
      <c r="F34" s="750">
        <v>0.33333333333333331</v>
      </c>
      <c r="G34" s="753">
        <v>3</v>
      </c>
      <c r="H34" s="753">
        <v>9</v>
      </c>
      <c r="I34" s="735"/>
      <c r="J34" s="735"/>
      <c r="K34" s="735"/>
      <c r="L34" s="735"/>
      <c r="M34" s="735"/>
      <c r="N34" s="735"/>
      <c r="O34" s="735"/>
      <c r="P34" s="735"/>
      <c r="Q34" s="735"/>
      <c r="R34" s="735"/>
      <c r="S34" s="735"/>
      <c r="T34" s="735"/>
      <c r="U34" s="735"/>
      <c r="V34" s="735"/>
      <c r="W34" s="735"/>
      <c r="X34" s="735"/>
      <c r="Y34" s="735"/>
      <c r="Z34" s="735"/>
      <c r="AA34" s="735"/>
      <c r="AB34" s="735"/>
      <c r="AC34" s="735"/>
      <c r="AD34" s="735"/>
      <c r="AE34" s="735"/>
      <c r="AF34" s="735"/>
      <c r="AG34" s="735"/>
      <c r="AH34" s="735"/>
      <c r="AI34" s="735"/>
      <c r="AJ34" s="735"/>
      <c r="AK34" s="735"/>
      <c r="AL34" s="735"/>
      <c r="AM34" s="735"/>
      <c r="AN34" s="735"/>
      <c r="AO34" s="735"/>
      <c r="AP34" s="735"/>
      <c r="AQ34" s="735"/>
      <c r="AR34" s="735"/>
      <c r="AS34" s="735"/>
      <c r="AT34" s="735"/>
      <c r="AU34" s="735"/>
    </row>
    <row r="35" spans="1:47" s="85" customFormat="1" ht="15.75" customHeight="1" x14ac:dyDescent="0.35">
      <c r="A35" s="734"/>
      <c r="B35" s="752" t="s">
        <v>363</v>
      </c>
      <c r="C35" s="750">
        <v>0.15384615384615385</v>
      </c>
      <c r="D35" s="753">
        <v>4</v>
      </c>
      <c r="E35" s="753">
        <v>26</v>
      </c>
      <c r="F35" s="750">
        <v>0.16666666666666666</v>
      </c>
      <c r="G35" s="753">
        <v>2</v>
      </c>
      <c r="H35" s="753">
        <v>12</v>
      </c>
      <c r="I35" s="735"/>
      <c r="J35" s="735"/>
      <c r="K35" s="735"/>
      <c r="L35" s="735"/>
      <c r="M35" s="735"/>
      <c r="N35" s="735"/>
      <c r="O35" s="735"/>
      <c r="P35" s="735"/>
      <c r="Q35" s="735"/>
      <c r="R35" s="735"/>
      <c r="S35" s="735"/>
      <c r="T35" s="735"/>
      <c r="U35" s="735"/>
      <c r="V35" s="735"/>
      <c r="W35" s="735"/>
      <c r="X35" s="735"/>
      <c r="Y35" s="735"/>
      <c r="Z35" s="735"/>
      <c r="AA35" s="735"/>
      <c r="AB35" s="735"/>
      <c r="AC35" s="735"/>
      <c r="AD35" s="735"/>
      <c r="AE35" s="735"/>
      <c r="AF35" s="735"/>
      <c r="AG35" s="735"/>
      <c r="AH35" s="735"/>
      <c r="AI35" s="735"/>
      <c r="AJ35" s="735"/>
      <c r="AK35" s="735"/>
      <c r="AL35" s="735"/>
      <c r="AM35" s="735"/>
      <c r="AN35" s="735"/>
      <c r="AO35" s="735"/>
      <c r="AP35" s="735"/>
      <c r="AQ35" s="735"/>
      <c r="AR35" s="735"/>
      <c r="AS35" s="735"/>
      <c r="AT35" s="735"/>
      <c r="AU35" s="735"/>
    </row>
    <row r="36" spans="1:47" s="85" customFormat="1" ht="15.75" customHeight="1" x14ac:dyDescent="0.35">
      <c r="A36" s="734"/>
      <c r="B36" s="752" t="s">
        <v>1047</v>
      </c>
      <c r="C36" s="750">
        <v>7.6923076923076927E-2</v>
      </c>
      <c r="D36" s="753">
        <v>2</v>
      </c>
      <c r="E36" s="753">
        <v>26</v>
      </c>
      <c r="F36" s="750">
        <v>0</v>
      </c>
      <c r="G36" s="753">
        <v>0</v>
      </c>
      <c r="H36" s="753">
        <v>12</v>
      </c>
      <c r="I36" s="735"/>
      <c r="J36" s="735"/>
      <c r="K36" s="735"/>
      <c r="L36" s="735"/>
      <c r="M36" s="735"/>
      <c r="N36" s="735"/>
      <c r="O36" s="735"/>
      <c r="P36" s="735"/>
      <c r="Q36" s="735"/>
      <c r="R36" s="735"/>
      <c r="S36" s="735"/>
      <c r="T36" s="735"/>
      <c r="U36" s="735"/>
      <c r="V36" s="735"/>
      <c r="W36" s="735"/>
      <c r="X36" s="735"/>
      <c r="Y36" s="735"/>
      <c r="Z36" s="735"/>
      <c r="AA36" s="735"/>
      <c r="AB36" s="735"/>
      <c r="AC36" s="735"/>
      <c r="AD36" s="735"/>
      <c r="AE36" s="735"/>
      <c r="AF36" s="735"/>
      <c r="AG36" s="735"/>
      <c r="AH36" s="735"/>
      <c r="AI36" s="735"/>
      <c r="AJ36" s="735"/>
      <c r="AK36" s="735"/>
      <c r="AL36" s="735"/>
      <c r="AM36" s="735"/>
      <c r="AN36" s="735"/>
      <c r="AO36" s="735"/>
      <c r="AP36" s="735"/>
      <c r="AQ36" s="735"/>
      <c r="AR36" s="735"/>
      <c r="AS36" s="735"/>
      <c r="AT36" s="735"/>
      <c r="AU36" s="735"/>
    </row>
    <row r="37" spans="1:47" ht="15.5" x14ac:dyDescent="0.35">
      <c r="A37" s="692"/>
      <c r="B37" s="692"/>
      <c r="C37" s="692"/>
      <c r="D37" s="692"/>
      <c r="E37" s="692"/>
      <c r="F37" s="692"/>
      <c r="G37" s="692"/>
      <c r="H37" s="692"/>
      <c r="I37" s="692"/>
      <c r="J37" s="692"/>
      <c r="K37" s="692"/>
      <c r="L37" s="692"/>
      <c r="M37" s="692"/>
      <c r="N37" s="692"/>
      <c r="O37" s="692"/>
      <c r="P37" s="692"/>
      <c r="Q37" s="692"/>
      <c r="R37" s="692"/>
      <c r="S37" s="692"/>
      <c r="T37" s="692"/>
      <c r="U37" s="692"/>
      <c r="V37" s="692"/>
      <c r="W37" s="692"/>
      <c r="X37" s="692"/>
      <c r="Y37" s="692"/>
      <c r="Z37" s="692"/>
      <c r="AA37" s="692"/>
      <c r="AB37" s="692"/>
      <c r="AC37" s="692"/>
      <c r="AD37" s="692"/>
      <c r="AE37" s="692"/>
      <c r="AF37" s="692"/>
      <c r="AG37" s="692"/>
      <c r="AH37" s="692"/>
      <c r="AI37" s="692"/>
      <c r="AJ37" s="692"/>
      <c r="AK37" s="692"/>
      <c r="AL37" s="692"/>
      <c r="AM37" s="692"/>
      <c r="AN37" s="692"/>
      <c r="AO37" s="692"/>
      <c r="AP37" s="692"/>
      <c r="AQ37" s="692"/>
      <c r="AR37" s="692"/>
      <c r="AS37" s="692"/>
      <c r="AT37" s="692"/>
      <c r="AU37" s="692"/>
    </row>
    <row r="38" spans="1:47" ht="15.5" x14ac:dyDescent="0.35">
      <c r="A38" s="692"/>
      <c r="B38" s="692"/>
      <c r="C38" s="692"/>
      <c r="D38" s="692"/>
      <c r="E38" s="692"/>
      <c r="F38" s="692"/>
      <c r="G38" s="692"/>
      <c r="H38" s="692"/>
      <c r="I38" s="692"/>
      <c r="J38" s="692"/>
      <c r="K38" s="692"/>
      <c r="L38" s="692"/>
      <c r="M38" s="692"/>
      <c r="N38" s="692"/>
      <c r="O38" s="692"/>
      <c r="P38" s="692"/>
      <c r="Q38" s="692"/>
      <c r="R38" s="692"/>
      <c r="S38" s="692"/>
      <c r="T38" s="692"/>
      <c r="U38" s="692"/>
      <c r="V38" s="692"/>
      <c r="W38" s="692"/>
      <c r="X38" s="692"/>
      <c r="Y38" s="692"/>
      <c r="Z38" s="692"/>
      <c r="AA38" s="692"/>
      <c r="AB38" s="692"/>
      <c r="AC38" s="692"/>
      <c r="AD38" s="692"/>
      <c r="AE38" s="692"/>
      <c r="AF38" s="692"/>
      <c r="AG38" s="692"/>
      <c r="AH38" s="692"/>
      <c r="AI38" s="692"/>
      <c r="AJ38" s="692"/>
      <c r="AK38" s="692"/>
      <c r="AL38" s="692"/>
      <c r="AM38" s="692"/>
      <c r="AN38" s="692"/>
      <c r="AO38" s="692"/>
      <c r="AP38" s="692"/>
      <c r="AQ38" s="692"/>
      <c r="AR38" s="692"/>
      <c r="AS38" s="692"/>
      <c r="AT38" s="692"/>
      <c r="AU38" s="692"/>
    </row>
    <row r="39" spans="1:47" ht="15.5" x14ac:dyDescent="0.35">
      <c r="A39" s="692"/>
      <c r="B39" s="692"/>
      <c r="C39" s="693"/>
      <c r="D39" s="692"/>
      <c r="E39" s="692"/>
      <c r="F39" s="693"/>
      <c r="G39" s="692"/>
      <c r="H39" s="692"/>
      <c r="I39" s="692"/>
      <c r="J39" s="692"/>
      <c r="K39" s="692"/>
      <c r="L39" s="693"/>
      <c r="M39" s="692"/>
      <c r="N39" s="692"/>
      <c r="O39" s="693"/>
      <c r="P39" s="692"/>
      <c r="Q39" s="692"/>
      <c r="R39" s="693"/>
      <c r="S39" s="692"/>
      <c r="T39" s="692"/>
      <c r="U39" s="693"/>
      <c r="V39" s="692"/>
      <c r="W39" s="692"/>
      <c r="X39" s="693"/>
      <c r="Y39" s="692"/>
      <c r="Z39" s="692"/>
      <c r="AA39" s="692"/>
      <c r="AB39" s="692"/>
      <c r="AC39" s="692"/>
      <c r="AD39" s="692"/>
      <c r="AE39" s="692"/>
      <c r="AF39" s="692"/>
      <c r="AG39" s="692"/>
      <c r="AH39" s="692"/>
      <c r="AI39" s="692"/>
      <c r="AJ39" s="692"/>
      <c r="AK39" s="692"/>
      <c r="AL39" s="692"/>
      <c r="AM39" s="692"/>
      <c r="AN39" s="692"/>
      <c r="AO39" s="692"/>
      <c r="AP39" s="692"/>
      <c r="AQ39" s="692"/>
      <c r="AR39" s="692"/>
      <c r="AS39" s="692"/>
      <c r="AT39" s="692"/>
      <c r="AU39" s="692"/>
    </row>
  </sheetData>
  <conditionalFormatting sqref="G24:H36 F25:F36">
    <cfRule type="containsText" dxfId="60" priority="10" operator="containsText" text="NR">
      <formula>NOT(ISERROR(SEARCH("NR",F24)))</formula>
    </cfRule>
  </conditionalFormatting>
  <conditionalFormatting sqref="F23:H23">
    <cfRule type="containsText" dxfId="59" priority="9" operator="containsText" text="NR">
      <formula>NOT(ISERROR(SEARCH("NR",F23)))</formula>
    </cfRule>
  </conditionalFormatting>
  <conditionalFormatting sqref="F24">
    <cfRule type="containsText" dxfId="58" priority="8" operator="containsText" text="NR">
      <formula>NOT(ISERROR(SEARCH("NR",F24)))</formula>
    </cfRule>
  </conditionalFormatting>
  <conditionalFormatting sqref="D24:E36 C25:C36">
    <cfRule type="containsText" dxfId="57" priority="5" operator="containsText" text="NR">
      <formula>NOT(ISERROR(SEARCH("NR",C24)))</formula>
    </cfRule>
  </conditionalFormatting>
  <conditionalFormatting sqref="C23:E23">
    <cfRule type="containsText" dxfId="56" priority="4" operator="containsText" text="NR">
      <formula>NOT(ISERROR(SEARCH("NR",C23)))</formula>
    </cfRule>
  </conditionalFormatting>
  <conditionalFormatting sqref="C24">
    <cfRule type="containsText" dxfId="55" priority="3" operator="containsText" text="NR">
      <formula>NOT(ISERROR(SEARCH("NR",C24)))</formula>
    </cfRule>
  </conditionalFormatting>
  <conditionalFormatting sqref="G22">
    <cfRule type="containsText" dxfId="54" priority="2" operator="containsText" text="NR">
      <formula>NOT(ISERROR(SEARCH("NR",G22)))</formula>
    </cfRule>
  </conditionalFormatting>
  <conditionalFormatting sqref="D22">
    <cfRule type="containsText" dxfId="53" priority="1" operator="containsText" text="NR">
      <formula>NOT(ISERROR(SEARCH("NR",D22)))</formula>
    </cfRule>
  </conditionalFormatting>
  <hyperlinks>
    <hyperlink ref="B8" location="Contents!A1" display="Contents!A1"/>
    <hyperlink ref="D8" location="'Tab 48 - Animal E.coli Clinical'!A1" display="Tab 48 - Animal E.coli Clinical"/>
    <hyperlink ref="M8" location="'Tab 30 - G-ve K. pneumoniae'!A1" display="Click here to view Human K. pneumoniae data"/>
  </hyperlink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0068CE"/>
  </sheetPr>
  <dimension ref="A1:AU157"/>
  <sheetViews>
    <sheetView showGridLines="0" zoomScale="80" zoomScaleNormal="80" workbookViewId="0">
      <selection activeCell="D8" sqref="D8"/>
    </sheetView>
  </sheetViews>
  <sheetFormatPr defaultColWidth="7.1796875" defaultRowHeight="14.5" x14ac:dyDescent="0.35"/>
  <cols>
    <col min="1" max="1" width="1.453125" style="85" customWidth="1"/>
    <col min="2" max="2" width="33.7265625" style="85" customWidth="1"/>
    <col min="3" max="3" width="10.54296875" style="87" customWidth="1"/>
    <col min="4" max="5" width="10.54296875" style="85" customWidth="1"/>
    <col min="6" max="6" width="10.54296875" style="87" customWidth="1"/>
    <col min="7" max="8" width="10.54296875" style="85" customWidth="1"/>
    <col min="9" max="9" width="10.54296875" style="87" customWidth="1"/>
    <col min="10" max="11" width="10.54296875" style="85" customWidth="1"/>
    <col min="12" max="12" width="10.54296875" style="87" customWidth="1"/>
    <col min="13" max="14" width="10.54296875" style="85" customWidth="1"/>
    <col min="15" max="15" width="10.54296875" style="87" customWidth="1"/>
    <col min="16" max="17" width="10.54296875" style="85" customWidth="1"/>
    <col min="18" max="18" width="7.1796875" style="85" bestFit="1" customWidth="1"/>
    <col min="19" max="19" width="4" style="85" bestFit="1" customWidth="1"/>
    <col min="20" max="20" width="9.453125" style="85" bestFit="1" customWidth="1"/>
    <col min="21" max="21" width="7.1796875" style="87" bestFit="1" customWidth="1"/>
    <col min="22" max="22" width="4" style="85" bestFit="1" customWidth="1"/>
    <col min="23" max="23" width="9" style="85" customWidth="1"/>
    <col min="24" max="24" width="7.81640625" style="87" bestFit="1" customWidth="1"/>
    <col min="25" max="25" width="4.453125" style="85" bestFit="1" customWidth="1"/>
    <col min="26" max="26" width="30.54296875" style="85" customWidth="1"/>
    <col min="27" max="27" width="7.81640625" style="87" bestFit="1" customWidth="1"/>
    <col min="28" max="28" width="4.453125" style="85" bestFit="1" customWidth="1"/>
    <col min="29" max="29" width="8.81640625" style="85" customWidth="1"/>
    <col min="30" max="30" width="7.81640625" style="87" bestFit="1" customWidth="1"/>
    <col min="31" max="31" width="4.453125" style="85" bestFit="1" customWidth="1"/>
    <col min="32" max="32" width="9.1796875" style="85" customWidth="1"/>
    <col min="33" max="33" width="7.81640625" style="87" bestFit="1" customWidth="1"/>
    <col min="34" max="34" width="4.453125" style="85" bestFit="1" customWidth="1"/>
    <col min="35" max="35" width="9.453125" style="85" customWidth="1"/>
    <col min="36" max="36" width="9.54296875" style="85" customWidth="1"/>
    <col min="37" max="37" width="7.1796875" style="85"/>
    <col min="38" max="38" width="9.26953125" style="85" customWidth="1"/>
    <col min="39" max="39" width="9" style="85" customWidth="1"/>
    <col min="40" max="40" width="7.1796875" style="85"/>
    <col min="41" max="41" width="10" style="85" customWidth="1"/>
    <col min="42" max="43" width="7.1796875" style="85"/>
    <col min="44" max="44" width="9.453125" style="85" customWidth="1"/>
    <col min="45" max="46" width="7.1796875" style="85"/>
    <col min="47" max="47" width="9.54296875" style="85" customWidth="1"/>
    <col min="48" max="16384" width="7.1796875" style="85"/>
  </cols>
  <sheetData>
    <row r="1" spans="1:47" s="15" customFormat="1" ht="5.15" customHeight="1" x14ac:dyDescent="0.35">
      <c r="A1" s="781"/>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row>
    <row r="2" spans="1:47"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row>
    <row r="3" spans="1:47"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row>
    <row r="4" spans="1:47"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row>
    <row r="5" spans="1:47"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row>
    <row r="6" spans="1:47"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row>
    <row r="7" spans="1:47"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row>
    <row r="8" spans="1:47" s="15" customFormat="1" ht="18" x14ac:dyDescent="0.4">
      <c r="A8" s="30"/>
      <c r="B8" s="171" t="s">
        <v>131</v>
      </c>
      <c r="C8" s="20"/>
      <c r="D8" s="171" t="s">
        <v>1081</v>
      </c>
      <c r="E8" s="19"/>
      <c r="F8" s="19"/>
      <c r="G8" s="19"/>
      <c r="H8" s="19"/>
      <c r="I8" s="30"/>
      <c r="J8" s="30"/>
      <c r="K8" s="30"/>
      <c r="L8" s="30"/>
      <c r="M8" s="151" t="s">
        <v>1082</v>
      </c>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row>
    <row r="10" spans="1:47" s="15" customFormat="1" ht="18" x14ac:dyDescent="0.4">
      <c r="A10" s="30"/>
      <c r="B10" s="20" t="s">
        <v>1083</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row>
    <row r="12" spans="1:47" ht="15.5" x14ac:dyDescent="0.35">
      <c r="A12" s="734"/>
      <c r="B12" s="74" t="s">
        <v>1084</v>
      </c>
      <c r="C12" s="173"/>
      <c r="D12" s="173"/>
      <c r="E12" s="736"/>
      <c r="F12" s="734"/>
      <c r="G12" s="734"/>
      <c r="H12" s="736"/>
      <c r="I12" s="734"/>
      <c r="J12" s="734"/>
      <c r="K12" s="734"/>
      <c r="L12" s="734"/>
      <c r="M12" s="734"/>
      <c r="N12" s="734"/>
      <c r="O12" s="734"/>
      <c r="P12" s="734"/>
      <c r="Q12" s="736"/>
      <c r="R12" s="734"/>
      <c r="S12" s="734"/>
      <c r="T12" s="736"/>
      <c r="U12" s="734"/>
      <c r="V12" s="734"/>
      <c r="W12" s="736"/>
      <c r="X12" s="734"/>
      <c r="Y12" s="734"/>
      <c r="Z12" s="736"/>
      <c r="AA12" s="734"/>
      <c r="AB12" s="734"/>
      <c r="AC12" s="736"/>
      <c r="AD12" s="734"/>
      <c r="AE12" s="734"/>
      <c r="AF12" s="734"/>
      <c r="AG12" s="734"/>
      <c r="AH12" s="734"/>
      <c r="AI12" s="734"/>
      <c r="AJ12" s="734"/>
      <c r="AK12" s="734"/>
      <c r="AL12" s="734"/>
      <c r="AM12" s="734"/>
      <c r="AN12" s="734"/>
      <c r="AO12" s="735"/>
      <c r="AP12" s="735"/>
      <c r="AQ12" s="735"/>
      <c r="AR12" s="735"/>
      <c r="AS12" s="735"/>
      <c r="AT12" s="735"/>
      <c r="AU12" s="735"/>
    </row>
    <row r="13" spans="1:47" ht="15.5" x14ac:dyDescent="0.35">
      <c r="A13" s="734"/>
      <c r="B13" s="115" t="s">
        <v>1085</v>
      </c>
      <c r="C13" s="737"/>
      <c r="D13" s="737"/>
      <c r="E13" s="736"/>
      <c r="F13" s="734"/>
      <c r="G13" s="734"/>
      <c r="H13" s="736"/>
      <c r="I13" s="734"/>
      <c r="J13" s="734"/>
      <c r="K13" s="734"/>
      <c r="L13" s="734"/>
      <c r="M13" s="734"/>
      <c r="N13" s="734"/>
      <c r="O13" s="734"/>
      <c r="P13" s="734"/>
      <c r="Q13" s="736"/>
      <c r="R13" s="734"/>
      <c r="S13" s="734"/>
      <c r="T13" s="736"/>
      <c r="U13" s="734"/>
      <c r="V13" s="734"/>
      <c r="W13" s="736"/>
      <c r="X13" s="734"/>
      <c r="Y13" s="734"/>
      <c r="Z13" s="736"/>
      <c r="AA13" s="734"/>
      <c r="AB13" s="734"/>
      <c r="AC13" s="736"/>
      <c r="AD13" s="734"/>
      <c r="AE13" s="734"/>
      <c r="AF13" s="734"/>
      <c r="AG13" s="734"/>
      <c r="AH13" s="734"/>
      <c r="AI13" s="734"/>
      <c r="AJ13" s="734"/>
      <c r="AK13" s="734"/>
      <c r="AL13" s="734"/>
      <c r="AM13" s="734"/>
      <c r="AN13" s="734"/>
      <c r="AO13" s="735"/>
      <c r="AP13" s="735"/>
      <c r="AQ13" s="735"/>
      <c r="AR13" s="735"/>
      <c r="AS13" s="735"/>
      <c r="AT13" s="735"/>
      <c r="AU13" s="735"/>
    </row>
    <row r="14" spans="1:47" ht="14.15" customHeight="1" x14ac:dyDescent="0.4">
      <c r="A14" s="734"/>
      <c r="B14" s="76"/>
      <c r="C14" s="173"/>
      <c r="D14" s="173"/>
      <c r="E14" s="736"/>
      <c r="F14" s="734"/>
      <c r="G14" s="734"/>
      <c r="H14" s="736"/>
      <c r="I14" s="734"/>
      <c r="J14" s="734"/>
      <c r="K14" s="734"/>
      <c r="L14" s="734"/>
      <c r="M14" s="734"/>
      <c r="N14" s="734"/>
      <c r="O14" s="734"/>
      <c r="P14" s="734"/>
      <c r="Q14" s="736"/>
      <c r="R14" s="734"/>
      <c r="S14" s="734"/>
      <c r="T14" s="736"/>
      <c r="U14" s="734"/>
      <c r="V14" s="734"/>
      <c r="W14" s="736"/>
      <c r="X14" s="734"/>
      <c r="Y14" s="734"/>
      <c r="Z14" s="736"/>
      <c r="AA14" s="734"/>
      <c r="AB14" s="734"/>
      <c r="AC14" s="736"/>
      <c r="AD14" s="734"/>
      <c r="AE14" s="734"/>
      <c r="AF14" s="734"/>
      <c r="AG14" s="734"/>
      <c r="AH14" s="734"/>
      <c r="AI14" s="734"/>
      <c r="AJ14" s="734"/>
      <c r="AK14" s="734"/>
      <c r="AL14" s="734"/>
      <c r="AM14" s="734"/>
      <c r="AN14" s="734"/>
      <c r="AO14" s="735"/>
      <c r="AP14" s="735"/>
      <c r="AQ14" s="735"/>
      <c r="AR14" s="735"/>
      <c r="AS14" s="735"/>
      <c r="AT14" s="735"/>
      <c r="AU14" s="735"/>
    </row>
    <row r="15" spans="1:47" ht="31.5" thickBot="1" x14ac:dyDescent="0.4">
      <c r="A15" s="734"/>
      <c r="B15" s="739" t="s">
        <v>1043</v>
      </c>
      <c r="C15" s="740" t="s">
        <v>710</v>
      </c>
      <c r="D15" s="173"/>
      <c r="E15" s="736"/>
      <c r="F15" s="734"/>
      <c r="G15" s="734"/>
      <c r="H15" s="736"/>
      <c r="I15" s="734"/>
      <c r="J15" s="734"/>
      <c r="K15" s="734"/>
      <c r="L15" s="734"/>
      <c r="M15" s="734"/>
      <c r="N15" s="734"/>
      <c r="O15" s="734"/>
      <c r="P15" s="734"/>
      <c r="Q15" s="736"/>
      <c r="R15" s="734"/>
      <c r="S15" s="734"/>
      <c r="T15" s="736"/>
      <c r="U15" s="734"/>
      <c r="V15" s="734"/>
      <c r="W15" s="736"/>
      <c r="X15" s="734"/>
      <c r="Y15" s="734"/>
      <c r="Z15" s="736"/>
      <c r="AA15" s="734"/>
      <c r="AB15" s="734"/>
      <c r="AC15" s="736"/>
      <c r="AD15" s="734"/>
      <c r="AE15" s="734"/>
      <c r="AF15" s="734"/>
      <c r="AG15" s="734"/>
      <c r="AH15" s="734"/>
      <c r="AI15" s="734"/>
      <c r="AJ15" s="734"/>
      <c r="AK15" s="734"/>
      <c r="AL15" s="734"/>
      <c r="AM15" s="734"/>
      <c r="AN15" s="734"/>
      <c r="AO15" s="735"/>
      <c r="AP15" s="735"/>
      <c r="AQ15" s="735"/>
      <c r="AR15" s="735"/>
      <c r="AS15" s="735"/>
      <c r="AT15" s="735"/>
      <c r="AU15" s="735"/>
    </row>
    <row r="16" spans="1:47" ht="15.5" x14ac:dyDescent="0.35">
      <c r="A16" s="734"/>
      <c r="B16" s="743">
        <v>2016</v>
      </c>
      <c r="C16" s="785">
        <v>821</v>
      </c>
      <c r="D16" s="173"/>
      <c r="E16" s="736"/>
      <c r="F16" s="734"/>
      <c r="G16" s="734"/>
      <c r="H16" s="736"/>
      <c r="I16" s="734"/>
      <c r="J16" s="734"/>
      <c r="K16" s="734"/>
      <c r="L16" s="734"/>
      <c r="M16" s="734"/>
      <c r="N16" s="734"/>
      <c r="O16" s="734"/>
      <c r="P16" s="734"/>
      <c r="Q16" s="736"/>
      <c r="R16" s="734"/>
      <c r="S16" s="734"/>
      <c r="T16" s="736"/>
      <c r="U16" s="734"/>
      <c r="V16" s="734"/>
      <c r="W16" s="736"/>
      <c r="X16" s="734"/>
      <c r="Y16" s="734"/>
      <c r="Z16" s="736"/>
      <c r="AA16" s="734"/>
      <c r="AB16" s="734"/>
      <c r="AC16" s="736"/>
      <c r="AD16" s="734"/>
      <c r="AE16" s="734"/>
      <c r="AF16" s="734"/>
      <c r="AG16" s="734"/>
      <c r="AH16" s="734"/>
      <c r="AI16" s="734"/>
      <c r="AJ16" s="734"/>
      <c r="AK16" s="734"/>
      <c r="AL16" s="734"/>
      <c r="AM16" s="734"/>
      <c r="AN16" s="734"/>
      <c r="AO16" s="735"/>
      <c r="AP16" s="735"/>
      <c r="AQ16" s="735"/>
      <c r="AR16" s="735"/>
      <c r="AS16" s="735"/>
      <c r="AT16" s="735"/>
      <c r="AU16" s="735"/>
    </row>
    <row r="17" spans="1:47" ht="15.5" x14ac:dyDescent="0.35">
      <c r="A17" s="734"/>
      <c r="B17" s="743">
        <v>2017</v>
      </c>
      <c r="C17" s="786">
        <v>251</v>
      </c>
      <c r="D17" s="173"/>
      <c r="E17" s="736"/>
      <c r="F17" s="734"/>
      <c r="G17" s="734"/>
      <c r="H17" s="736"/>
      <c r="I17" s="734"/>
      <c r="J17" s="734"/>
      <c r="K17" s="734"/>
      <c r="L17" s="734"/>
      <c r="M17" s="734"/>
      <c r="N17" s="734"/>
      <c r="O17" s="734"/>
      <c r="P17" s="734"/>
      <c r="Q17" s="736"/>
      <c r="R17" s="734"/>
      <c r="S17" s="734"/>
      <c r="T17" s="736"/>
      <c r="U17" s="734"/>
      <c r="V17" s="734"/>
      <c r="W17" s="736"/>
      <c r="X17" s="734"/>
      <c r="Y17" s="734"/>
      <c r="Z17" s="736"/>
      <c r="AA17" s="734"/>
      <c r="AB17" s="734"/>
      <c r="AC17" s="736"/>
      <c r="AD17" s="734"/>
      <c r="AE17" s="734"/>
      <c r="AF17" s="734"/>
      <c r="AG17" s="734"/>
      <c r="AH17" s="734"/>
      <c r="AI17" s="734"/>
      <c r="AJ17" s="734"/>
      <c r="AK17" s="734"/>
      <c r="AL17" s="734"/>
      <c r="AM17" s="734"/>
      <c r="AN17" s="734"/>
      <c r="AO17" s="735"/>
      <c r="AP17" s="735"/>
      <c r="AQ17" s="735"/>
      <c r="AR17" s="735"/>
      <c r="AS17" s="735"/>
      <c r="AT17" s="735"/>
      <c r="AU17" s="735"/>
    </row>
    <row r="18" spans="1:47" ht="15.5" x14ac:dyDescent="0.35">
      <c r="A18" s="734"/>
      <c r="B18" s="743">
        <v>2018</v>
      </c>
      <c r="C18" s="786">
        <v>262</v>
      </c>
      <c r="D18" s="173"/>
      <c r="E18" s="736"/>
      <c r="F18" s="734"/>
      <c r="G18" s="734"/>
      <c r="H18" s="736"/>
      <c r="I18" s="734"/>
      <c r="J18" s="734"/>
      <c r="K18" s="734"/>
      <c r="L18" s="734"/>
      <c r="M18" s="734"/>
      <c r="N18" s="734"/>
      <c r="O18" s="734"/>
      <c r="P18" s="734"/>
      <c r="Q18" s="736"/>
      <c r="R18" s="734"/>
      <c r="S18" s="734"/>
      <c r="T18" s="736"/>
      <c r="U18" s="734"/>
      <c r="V18" s="734"/>
      <c r="W18" s="734"/>
      <c r="X18" s="736"/>
      <c r="Y18" s="734"/>
      <c r="Z18" s="734"/>
      <c r="AA18" s="736"/>
      <c r="AB18" s="734"/>
      <c r="AC18" s="734"/>
      <c r="AD18" s="736"/>
      <c r="AE18" s="734"/>
      <c r="AF18" s="734"/>
      <c r="AG18" s="736"/>
      <c r="AH18" s="734"/>
      <c r="AI18" s="734"/>
      <c r="AJ18" s="736"/>
      <c r="AK18" s="734"/>
      <c r="AL18" s="734"/>
      <c r="AM18" s="734"/>
      <c r="AN18" s="734"/>
      <c r="AO18" s="734"/>
      <c r="AP18" s="734"/>
      <c r="AQ18" s="734"/>
      <c r="AR18" s="734"/>
      <c r="AS18" s="734"/>
      <c r="AT18" s="734"/>
      <c r="AU18" s="734"/>
    </row>
    <row r="19" spans="1:47" ht="15.5" x14ac:dyDescent="0.35">
      <c r="A19" s="734"/>
      <c r="B19" s="743">
        <v>2019</v>
      </c>
      <c r="C19" s="786">
        <v>274</v>
      </c>
      <c r="D19" s="173"/>
      <c r="E19" s="736"/>
      <c r="F19" s="734"/>
      <c r="G19" s="734"/>
      <c r="H19" s="736"/>
      <c r="I19" s="734"/>
      <c r="J19" s="734"/>
      <c r="K19" s="734"/>
      <c r="L19" s="734"/>
      <c r="M19" s="734"/>
      <c r="N19" s="734"/>
      <c r="O19" s="734"/>
      <c r="P19" s="734"/>
      <c r="Q19" s="736"/>
      <c r="R19" s="734"/>
      <c r="S19" s="734"/>
      <c r="T19" s="736"/>
      <c r="U19" s="736"/>
      <c r="V19" s="734"/>
      <c r="W19" s="734"/>
      <c r="X19" s="735"/>
      <c r="Y19" s="735"/>
      <c r="Z19" s="735"/>
      <c r="AA19" s="735"/>
      <c r="AB19" s="735"/>
      <c r="AC19" s="735"/>
      <c r="AD19" s="735"/>
      <c r="AE19" s="735"/>
      <c r="AF19" s="735"/>
      <c r="AG19" s="735"/>
      <c r="AH19" s="735"/>
      <c r="AI19" s="735"/>
      <c r="AJ19" s="735"/>
      <c r="AK19" s="735"/>
      <c r="AL19" s="735"/>
      <c r="AM19" s="735"/>
      <c r="AN19" s="735"/>
      <c r="AO19" s="735"/>
      <c r="AP19" s="735"/>
      <c r="AQ19" s="735"/>
      <c r="AR19" s="735"/>
      <c r="AS19" s="735"/>
      <c r="AT19" s="735"/>
      <c r="AU19" s="735"/>
    </row>
    <row r="20" spans="1:47" ht="15.5" x14ac:dyDescent="0.35">
      <c r="A20" s="734"/>
      <c r="B20" s="743">
        <v>2020</v>
      </c>
      <c r="C20" s="786">
        <v>238</v>
      </c>
      <c r="D20" s="173"/>
      <c r="E20" s="736"/>
      <c r="F20" s="734"/>
      <c r="G20" s="734"/>
      <c r="H20" s="736"/>
      <c r="I20" s="734"/>
      <c r="J20" s="734"/>
      <c r="K20" s="734"/>
      <c r="L20" s="734"/>
      <c r="M20" s="734"/>
      <c r="N20" s="734"/>
      <c r="O20" s="734"/>
      <c r="P20" s="734"/>
      <c r="Q20" s="736"/>
      <c r="R20" s="734"/>
      <c r="S20" s="734"/>
      <c r="T20" s="736"/>
      <c r="U20" s="736"/>
      <c r="V20" s="734"/>
      <c r="W20" s="734"/>
      <c r="X20" s="735"/>
      <c r="Y20" s="735"/>
      <c r="Z20" s="735"/>
      <c r="AA20" s="735"/>
      <c r="AB20" s="735"/>
      <c r="AC20" s="735"/>
      <c r="AD20" s="735"/>
      <c r="AE20" s="735"/>
      <c r="AF20" s="735"/>
      <c r="AG20" s="735"/>
      <c r="AH20" s="735"/>
      <c r="AI20" s="735"/>
      <c r="AJ20" s="735"/>
      <c r="AK20" s="735"/>
      <c r="AL20" s="735"/>
      <c r="AM20" s="735"/>
      <c r="AN20" s="735"/>
      <c r="AO20" s="735"/>
      <c r="AP20" s="735"/>
      <c r="AQ20" s="735"/>
      <c r="AR20" s="735"/>
      <c r="AS20" s="735"/>
      <c r="AT20" s="735"/>
      <c r="AU20" s="735"/>
    </row>
    <row r="21" spans="1:47" ht="15.5" x14ac:dyDescent="0.35">
      <c r="A21" s="734"/>
      <c r="B21" s="743"/>
      <c r="C21" s="742"/>
      <c r="D21" s="173"/>
      <c r="E21" s="743"/>
      <c r="F21" s="742"/>
      <c r="G21" s="173"/>
      <c r="H21" s="743"/>
      <c r="I21" s="742"/>
      <c r="J21" s="734"/>
      <c r="K21" s="734"/>
      <c r="L21" s="736"/>
      <c r="M21" s="734"/>
      <c r="N21" s="734"/>
      <c r="O21" s="736"/>
      <c r="P21" s="734"/>
      <c r="Q21" s="734"/>
      <c r="R21" s="734"/>
      <c r="S21" s="734"/>
      <c r="T21" s="734"/>
      <c r="U21" s="735"/>
      <c r="V21" s="735"/>
      <c r="W21" s="735"/>
      <c r="X21" s="735"/>
      <c r="Y21" s="735"/>
      <c r="Z21" s="735"/>
      <c r="AA21" s="735"/>
      <c r="AB21" s="735"/>
      <c r="AC21" s="735"/>
      <c r="AD21" s="735"/>
      <c r="AE21" s="735"/>
      <c r="AF21" s="735"/>
      <c r="AG21" s="735"/>
      <c r="AH21" s="735"/>
      <c r="AI21" s="735"/>
      <c r="AJ21" s="735"/>
      <c r="AK21" s="735"/>
      <c r="AL21" s="735"/>
      <c r="AM21" s="735"/>
      <c r="AN21" s="735"/>
      <c r="AO21" s="735"/>
      <c r="AP21" s="735"/>
      <c r="AQ21" s="735"/>
      <c r="AR21" s="735"/>
      <c r="AS21" s="735"/>
      <c r="AT21" s="735"/>
      <c r="AU21" s="735"/>
    </row>
    <row r="22" spans="1:47" ht="15.5" x14ac:dyDescent="0.35">
      <c r="A22" s="734"/>
      <c r="B22" s="74" t="s">
        <v>1086</v>
      </c>
      <c r="C22" s="86"/>
      <c r="D22" s="734"/>
      <c r="E22" s="734"/>
      <c r="F22" s="736"/>
      <c r="G22" s="734"/>
      <c r="H22" s="734"/>
      <c r="I22" s="736"/>
      <c r="J22" s="734"/>
      <c r="K22" s="734"/>
      <c r="L22" s="736"/>
      <c r="M22" s="734"/>
      <c r="N22" s="734"/>
      <c r="O22" s="736"/>
      <c r="P22" s="734"/>
      <c r="Q22" s="734"/>
      <c r="R22" s="736"/>
      <c r="S22" s="734"/>
      <c r="T22" s="734"/>
      <c r="U22" s="735"/>
      <c r="V22" s="735"/>
      <c r="W22" s="735"/>
      <c r="X22" s="735"/>
      <c r="Y22" s="735"/>
      <c r="Z22" s="735"/>
      <c r="AA22" s="735"/>
      <c r="AB22" s="735"/>
      <c r="AC22" s="735"/>
      <c r="AD22" s="735"/>
      <c r="AE22" s="735"/>
      <c r="AF22" s="735"/>
      <c r="AG22" s="735"/>
      <c r="AH22" s="735"/>
      <c r="AI22" s="735"/>
      <c r="AJ22" s="735"/>
      <c r="AK22" s="735"/>
      <c r="AL22" s="735"/>
      <c r="AM22" s="735"/>
      <c r="AN22" s="735"/>
      <c r="AO22" s="735"/>
      <c r="AP22" s="735"/>
      <c r="AQ22" s="735"/>
      <c r="AR22" s="735"/>
      <c r="AS22" s="735"/>
      <c r="AT22" s="735"/>
      <c r="AU22" s="735"/>
    </row>
    <row r="23" spans="1:47" ht="15.5" x14ac:dyDescent="0.35">
      <c r="A23" s="734"/>
      <c r="B23" s="116" t="s">
        <v>1087</v>
      </c>
      <c r="C23" s="736"/>
      <c r="D23" s="734"/>
      <c r="E23" s="734"/>
      <c r="F23" s="736"/>
      <c r="G23" s="734"/>
      <c r="H23" s="734"/>
      <c r="I23" s="736"/>
      <c r="J23" s="734"/>
      <c r="K23" s="734"/>
      <c r="L23" s="736"/>
      <c r="M23" s="734"/>
      <c r="N23" s="734"/>
      <c r="O23" s="736"/>
      <c r="P23" s="734"/>
      <c r="Q23" s="734"/>
      <c r="R23" s="736"/>
      <c r="S23" s="734"/>
      <c r="T23" s="734"/>
      <c r="U23" s="735"/>
      <c r="V23" s="735"/>
      <c r="W23" s="735"/>
      <c r="X23" s="735"/>
      <c r="Y23" s="735"/>
      <c r="Z23" s="735"/>
      <c r="AA23" s="735"/>
      <c r="AB23" s="735"/>
      <c r="AC23" s="735"/>
      <c r="AD23" s="735"/>
      <c r="AE23" s="735"/>
      <c r="AF23" s="735"/>
      <c r="AG23" s="735"/>
      <c r="AH23" s="735"/>
      <c r="AI23" s="735"/>
      <c r="AJ23" s="735"/>
      <c r="AK23" s="735"/>
      <c r="AL23" s="735"/>
      <c r="AM23" s="735"/>
      <c r="AN23" s="735"/>
      <c r="AO23" s="735"/>
      <c r="AP23" s="735"/>
      <c r="AQ23" s="735"/>
      <c r="AR23" s="735"/>
      <c r="AS23" s="735"/>
      <c r="AT23" s="735"/>
      <c r="AU23" s="735"/>
    </row>
    <row r="24" spans="1:47" ht="15.5" x14ac:dyDescent="0.35">
      <c r="A24" s="734"/>
      <c r="B24" s="744"/>
      <c r="C24" s="873"/>
      <c r="D24" s="873"/>
      <c r="E24" s="873"/>
      <c r="F24" s="736"/>
      <c r="G24" s="734"/>
      <c r="H24" s="734"/>
      <c r="I24" s="736"/>
      <c r="J24" s="734"/>
      <c r="K24" s="734"/>
      <c r="L24" s="736"/>
      <c r="M24" s="734"/>
      <c r="N24" s="734"/>
      <c r="O24" s="736"/>
      <c r="P24" s="734"/>
      <c r="Q24" s="734"/>
      <c r="R24" s="736"/>
      <c r="S24" s="734"/>
      <c r="T24" s="734"/>
      <c r="U24" s="735"/>
      <c r="V24" s="735"/>
      <c r="W24" s="735"/>
      <c r="X24" s="735"/>
      <c r="Y24" s="735"/>
      <c r="Z24" s="735"/>
      <c r="AA24" s="735"/>
      <c r="AB24" s="735"/>
      <c r="AC24" s="735"/>
      <c r="AD24" s="735"/>
      <c r="AE24" s="735"/>
      <c r="AF24" s="735"/>
      <c r="AG24" s="735"/>
      <c r="AH24" s="735"/>
      <c r="AI24" s="735"/>
      <c r="AJ24" s="735"/>
      <c r="AK24" s="735"/>
      <c r="AL24" s="735"/>
      <c r="AM24" s="735"/>
      <c r="AN24" s="735"/>
      <c r="AO24" s="735"/>
      <c r="AP24" s="735"/>
      <c r="AQ24" s="735"/>
      <c r="AR24" s="735"/>
      <c r="AS24" s="735"/>
      <c r="AT24" s="735"/>
      <c r="AU24" s="735"/>
    </row>
    <row r="25" spans="1:47" ht="15.5" x14ac:dyDescent="0.35">
      <c r="A25" s="734"/>
      <c r="B25" s="744"/>
      <c r="C25" s="745"/>
      <c r="D25" s="783">
        <v>2016</v>
      </c>
      <c r="E25" s="787"/>
      <c r="F25" s="745"/>
      <c r="G25" s="783">
        <v>2017</v>
      </c>
      <c r="H25" s="787"/>
      <c r="I25" s="745"/>
      <c r="J25" s="783">
        <v>2018</v>
      </c>
      <c r="K25" s="787"/>
      <c r="L25" s="745"/>
      <c r="M25" s="783">
        <v>2019</v>
      </c>
      <c r="N25" s="787"/>
      <c r="O25" s="745"/>
      <c r="P25" s="783">
        <v>2020</v>
      </c>
      <c r="Q25" s="787"/>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row>
    <row r="26" spans="1:47" ht="31.5" thickBot="1" x14ac:dyDescent="0.4">
      <c r="A26" s="734"/>
      <c r="B26" s="729" t="s">
        <v>384</v>
      </c>
      <c r="C26" s="747" t="s">
        <v>899</v>
      </c>
      <c r="D26" s="748" t="s">
        <v>1021</v>
      </c>
      <c r="E26" s="748" t="s">
        <v>1022</v>
      </c>
      <c r="F26" s="747" t="s">
        <v>899</v>
      </c>
      <c r="G26" s="748" t="s">
        <v>1021</v>
      </c>
      <c r="H26" s="748" t="s">
        <v>1022</v>
      </c>
      <c r="I26" s="747" t="s">
        <v>899</v>
      </c>
      <c r="J26" s="748" t="s">
        <v>1021</v>
      </c>
      <c r="K26" s="748" t="s">
        <v>1022</v>
      </c>
      <c r="L26" s="747" t="s">
        <v>899</v>
      </c>
      <c r="M26" s="748" t="s">
        <v>1021</v>
      </c>
      <c r="N26" s="748" t="s">
        <v>1022</v>
      </c>
      <c r="O26" s="747" t="s">
        <v>899</v>
      </c>
      <c r="P26" s="748" t="s">
        <v>1021</v>
      </c>
      <c r="Q26" s="748" t="s">
        <v>1022</v>
      </c>
      <c r="R26" s="735"/>
      <c r="S26" s="735"/>
      <c r="T26" s="735"/>
      <c r="U26" s="735"/>
      <c r="V26" s="735"/>
      <c r="W26" s="735"/>
      <c r="X26" s="735"/>
      <c r="Y26" s="735"/>
      <c r="Z26" s="735"/>
      <c r="AA26" s="735"/>
      <c r="AB26" s="735"/>
      <c r="AC26" s="735"/>
      <c r="AD26" s="735"/>
      <c r="AE26" s="735"/>
      <c r="AF26" s="735"/>
      <c r="AG26" s="735"/>
      <c r="AH26" s="735"/>
      <c r="AI26" s="735"/>
      <c r="AJ26" s="735"/>
      <c r="AK26" s="735"/>
      <c r="AL26" s="735"/>
      <c r="AM26" s="735"/>
      <c r="AN26" s="735"/>
      <c r="AO26" s="735"/>
      <c r="AP26" s="735"/>
      <c r="AQ26" s="735"/>
      <c r="AR26" s="735"/>
      <c r="AS26" s="735"/>
      <c r="AT26" s="735"/>
      <c r="AU26" s="735"/>
    </row>
    <row r="27" spans="1:47" ht="15.5" x14ac:dyDescent="0.35">
      <c r="A27" s="734"/>
      <c r="B27" s="749" t="s">
        <v>351</v>
      </c>
      <c r="C27" s="757">
        <v>0.42641509433962266</v>
      </c>
      <c r="D27" s="751">
        <v>113</v>
      </c>
      <c r="E27" s="758">
        <v>265</v>
      </c>
      <c r="F27" s="757">
        <v>0.33750000000000002</v>
      </c>
      <c r="G27" s="751">
        <v>81</v>
      </c>
      <c r="H27" s="751">
        <v>240</v>
      </c>
      <c r="I27" s="750">
        <v>0.36641221374045801</v>
      </c>
      <c r="J27" s="753">
        <v>104</v>
      </c>
      <c r="K27" s="753">
        <v>262</v>
      </c>
      <c r="L27" s="750">
        <v>0.43430656934306572</v>
      </c>
      <c r="M27" s="753">
        <v>119</v>
      </c>
      <c r="N27" s="753">
        <v>274</v>
      </c>
      <c r="O27" s="750">
        <f>IF(Q27&lt;1,"-",(P27/Q27))</f>
        <v>0.41176470588235292</v>
      </c>
      <c r="P27" s="753">
        <v>98</v>
      </c>
      <c r="Q27" s="753">
        <v>238</v>
      </c>
      <c r="R27" s="735"/>
      <c r="S27" s="735"/>
      <c r="T27" s="735"/>
      <c r="U27" s="735"/>
      <c r="V27" s="735"/>
      <c r="W27" s="735"/>
      <c r="X27" s="735"/>
      <c r="Y27" s="735"/>
      <c r="Z27" s="735"/>
      <c r="AA27" s="735"/>
      <c r="AB27" s="735"/>
      <c r="AC27" s="735"/>
      <c r="AD27" s="735"/>
      <c r="AE27" s="735"/>
      <c r="AF27" s="735"/>
      <c r="AG27" s="735"/>
      <c r="AH27" s="735"/>
      <c r="AI27" s="735"/>
      <c r="AJ27" s="735"/>
      <c r="AK27" s="735"/>
      <c r="AL27" s="735"/>
      <c r="AM27" s="735"/>
      <c r="AN27" s="735"/>
      <c r="AO27" s="735"/>
      <c r="AP27" s="735"/>
      <c r="AQ27" s="735"/>
      <c r="AR27" s="735"/>
      <c r="AS27" s="735"/>
      <c r="AT27" s="735"/>
      <c r="AU27" s="735"/>
    </row>
    <row r="28" spans="1:47" ht="15.5" x14ac:dyDescent="0.35">
      <c r="A28" s="734"/>
      <c r="B28" s="752" t="s">
        <v>1067</v>
      </c>
      <c r="C28" s="750">
        <v>1.4563106796116505E-2</v>
      </c>
      <c r="D28" s="753">
        <v>3</v>
      </c>
      <c r="E28" s="759">
        <v>206</v>
      </c>
      <c r="F28" s="750" t="s">
        <v>352</v>
      </c>
      <c r="G28" s="753">
        <v>0</v>
      </c>
      <c r="H28" s="753">
        <v>0</v>
      </c>
      <c r="I28" s="750" t="s">
        <v>352</v>
      </c>
      <c r="J28" s="753">
        <v>0</v>
      </c>
      <c r="K28" s="753">
        <v>0</v>
      </c>
      <c r="L28" s="750">
        <v>7.9365079365079361E-3</v>
      </c>
      <c r="M28" s="753">
        <v>1</v>
      </c>
      <c r="N28" s="753">
        <v>126</v>
      </c>
      <c r="O28" s="750">
        <f t="shared" ref="O28:O39" si="0">IF(Q28&lt;1,"-",(P28/Q28))</f>
        <v>2.5210084033613446E-2</v>
      </c>
      <c r="P28" s="753">
        <v>3</v>
      </c>
      <c r="Q28" s="753">
        <v>119</v>
      </c>
      <c r="R28" s="735"/>
      <c r="S28" s="735"/>
      <c r="T28" s="735"/>
      <c r="U28" s="735"/>
      <c r="V28" s="735"/>
      <c r="W28" s="735"/>
      <c r="X28" s="735"/>
      <c r="Y28" s="735"/>
      <c r="Z28" s="735"/>
      <c r="AA28" s="735"/>
      <c r="AB28" s="735"/>
      <c r="AC28" s="735"/>
      <c r="AD28" s="735"/>
      <c r="AE28" s="735"/>
      <c r="AF28" s="735"/>
      <c r="AG28" s="735"/>
      <c r="AH28" s="735"/>
      <c r="AI28" s="735"/>
      <c r="AJ28" s="735"/>
      <c r="AK28" s="735"/>
      <c r="AL28" s="735"/>
      <c r="AM28" s="735"/>
      <c r="AN28" s="735"/>
      <c r="AO28" s="735"/>
      <c r="AP28" s="735"/>
      <c r="AQ28" s="735"/>
      <c r="AR28" s="735"/>
      <c r="AS28" s="735"/>
      <c r="AT28" s="735"/>
      <c r="AU28" s="735"/>
    </row>
    <row r="29" spans="1:47" ht="15.5" x14ac:dyDescent="0.35">
      <c r="A29" s="734"/>
      <c r="B29" s="752" t="s">
        <v>1023</v>
      </c>
      <c r="C29" s="750">
        <v>0</v>
      </c>
      <c r="D29" s="753">
        <v>0</v>
      </c>
      <c r="E29" s="759">
        <v>53</v>
      </c>
      <c r="F29" s="750" t="s">
        <v>352</v>
      </c>
      <c r="G29" s="753">
        <v>0</v>
      </c>
      <c r="H29" s="753">
        <v>0</v>
      </c>
      <c r="I29" s="750" t="s">
        <v>352</v>
      </c>
      <c r="J29" s="753">
        <v>0</v>
      </c>
      <c r="K29" s="753">
        <v>0</v>
      </c>
      <c r="L29" s="750" t="s">
        <v>352</v>
      </c>
      <c r="M29" s="753">
        <v>0</v>
      </c>
      <c r="N29" s="753">
        <v>0</v>
      </c>
      <c r="O29" s="750">
        <f t="shared" si="0"/>
        <v>0</v>
      </c>
      <c r="P29" s="753">
        <v>0</v>
      </c>
      <c r="Q29" s="753">
        <v>119</v>
      </c>
      <c r="R29" s="735"/>
      <c r="S29" s="735"/>
      <c r="T29" s="735"/>
      <c r="U29" s="735"/>
      <c r="V29" s="735"/>
      <c r="W29" s="735"/>
      <c r="X29" s="735"/>
      <c r="Y29" s="735"/>
      <c r="Z29" s="735"/>
      <c r="AA29" s="735"/>
      <c r="AB29" s="735"/>
      <c r="AC29" s="735"/>
      <c r="AD29" s="735"/>
      <c r="AE29" s="735"/>
      <c r="AF29" s="735"/>
      <c r="AG29" s="735"/>
      <c r="AH29" s="735"/>
      <c r="AI29" s="735"/>
      <c r="AJ29" s="735"/>
      <c r="AK29" s="735"/>
      <c r="AL29" s="735"/>
      <c r="AM29" s="735"/>
      <c r="AN29" s="735"/>
      <c r="AO29" s="735"/>
      <c r="AP29" s="735"/>
      <c r="AQ29" s="735"/>
      <c r="AR29" s="735"/>
      <c r="AS29" s="735"/>
      <c r="AT29" s="735"/>
      <c r="AU29" s="735"/>
    </row>
    <row r="30" spans="1:47" ht="15.5" x14ac:dyDescent="0.35">
      <c r="A30" s="734"/>
      <c r="B30" s="752" t="s">
        <v>1071</v>
      </c>
      <c r="C30" s="750">
        <v>5.7971014492753624E-2</v>
      </c>
      <c r="D30" s="753">
        <v>12</v>
      </c>
      <c r="E30" s="759">
        <v>207</v>
      </c>
      <c r="F30" s="750">
        <v>2.4896265560165973E-2</v>
      </c>
      <c r="G30" s="753">
        <v>6</v>
      </c>
      <c r="H30" s="753">
        <v>241</v>
      </c>
      <c r="I30" s="750">
        <v>1.9607843137254902E-2</v>
      </c>
      <c r="J30" s="753">
        <v>5</v>
      </c>
      <c r="K30" s="753">
        <v>255</v>
      </c>
      <c r="L30" s="750">
        <v>2.9304029304029304E-2</v>
      </c>
      <c r="M30" s="753">
        <v>8</v>
      </c>
      <c r="N30" s="753">
        <v>273</v>
      </c>
      <c r="O30" s="750">
        <f t="shared" si="0"/>
        <v>2.9411764705882353E-2</v>
      </c>
      <c r="P30" s="753">
        <v>7</v>
      </c>
      <c r="Q30" s="753">
        <v>238</v>
      </c>
      <c r="R30" s="735"/>
      <c r="S30" s="735"/>
      <c r="T30" s="735"/>
      <c r="U30" s="735"/>
      <c r="V30" s="735"/>
      <c r="W30" s="735"/>
      <c r="X30" s="735"/>
      <c r="Y30" s="735"/>
      <c r="Z30" s="735"/>
      <c r="AA30" s="735"/>
      <c r="AB30" s="735"/>
      <c r="AC30" s="735"/>
      <c r="AD30" s="735"/>
      <c r="AE30" s="735"/>
      <c r="AF30" s="735"/>
      <c r="AG30" s="735"/>
      <c r="AH30" s="735"/>
      <c r="AI30" s="735"/>
      <c r="AJ30" s="735"/>
      <c r="AK30" s="735"/>
      <c r="AL30" s="735"/>
      <c r="AM30" s="735"/>
      <c r="AN30" s="735"/>
      <c r="AO30" s="735"/>
      <c r="AP30" s="735"/>
      <c r="AQ30" s="735"/>
      <c r="AR30" s="735"/>
      <c r="AS30" s="735"/>
      <c r="AT30" s="735"/>
      <c r="AU30" s="735"/>
    </row>
    <row r="31" spans="1:47" ht="15.5" x14ac:dyDescent="0.35">
      <c r="A31" s="734"/>
      <c r="B31" s="752" t="s">
        <v>357</v>
      </c>
      <c r="C31" s="750">
        <v>0.24905660377358491</v>
      </c>
      <c r="D31" s="753">
        <v>66</v>
      </c>
      <c r="E31" s="759">
        <v>265</v>
      </c>
      <c r="F31" s="750">
        <v>0.20416666666666666</v>
      </c>
      <c r="G31" s="753">
        <v>49</v>
      </c>
      <c r="H31" s="753">
        <v>240</v>
      </c>
      <c r="I31" s="750">
        <v>0.13461538461538461</v>
      </c>
      <c r="J31" s="753">
        <v>67</v>
      </c>
      <c r="K31" s="753">
        <v>260</v>
      </c>
      <c r="L31" s="750">
        <v>0.26373626373626374</v>
      </c>
      <c r="M31" s="753">
        <v>72</v>
      </c>
      <c r="N31" s="753">
        <v>273</v>
      </c>
      <c r="O31" s="750">
        <f t="shared" si="0"/>
        <v>0.19747899159663865</v>
      </c>
      <c r="P31" s="753">
        <v>47</v>
      </c>
      <c r="Q31" s="753">
        <v>238</v>
      </c>
      <c r="R31" s="735"/>
      <c r="S31" s="735"/>
      <c r="T31" s="735"/>
      <c r="U31" s="735"/>
      <c r="V31" s="735"/>
      <c r="W31" s="735"/>
      <c r="X31" s="735"/>
      <c r="Y31" s="735"/>
      <c r="Z31" s="735"/>
      <c r="AA31" s="735"/>
      <c r="AB31" s="735"/>
      <c r="AC31" s="735"/>
      <c r="AD31" s="735"/>
      <c r="AE31" s="735"/>
      <c r="AF31" s="735"/>
      <c r="AG31" s="735"/>
      <c r="AH31" s="735"/>
      <c r="AI31" s="735"/>
      <c r="AJ31" s="735"/>
      <c r="AK31" s="735"/>
      <c r="AL31" s="735"/>
      <c r="AM31" s="735"/>
      <c r="AN31" s="735"/>
      <c r="AO31" s="735"/>
      <c r="AP31" s="735"/>
      <c r="AQ31" s="735"/>
      <c r="AR31" s="735"/>
      <c r="AS31" s="735"/>
      <c r="AT31" s="735"/>
      <c r="AU31" s="735"/>
    </row>
    <row r="32" spans="1:47" ht="15.5" x14ac:dyDescent="0.35">
      <c r="A32" s="734"/>
      <c r="B32" s="752" t="s">
        <v>1025</v>
      </c>
      <c r="C32" s="750">
        <v>6.4150943396226415E-2</v>
      </c>
      <c r="D32" s="753">
        <v>17</v>
      </c>
      <c r="E32" s="759">
        <v>265</v>
      </c>
      <c r="F32" s="750">
        <v>4.1841004184100417E-2</v>
      </c>
      <c r="G32" s="753">
        <v>10</v>
      </c>
      <c r="H32" s="753">
        <v>239</v>
      </c>
      <c r="I32" s="750">
        <v>4.633204633204633E-2</v>
      </c>
      <c r="J32" s="753">
        <v>13</v>
      </c>
      <c r="K32" s="753">
        <v>259</v>
      </c>
      <c r="L32" s="750">
        <v>5.8608058608058608E-2</v>
      </c>
      <c r="M32" s="753">
        <v>16</v>
      </c>
      <c r="N32" s="753">
        <v>273</v>
      </c>
      <c r="O32" s="750">
        <f t="shared" si="0"/>
        <v>2.5210084033613446E-2</v>
      </c>
      <c r="P32" s="753">
        <v>6</v>
      </c>
      <c r="Q32" s="753">
        <v>238</v>
      </c>
      <c r="R32" s="735"/>
      <c r="S32" s="735"/>
      <c r="T32" s="735"/>
      <c r="U32" s="735"/>
      <c r="V32" s="735"/>
      <c r="W32" s="735"/>
      <c r="X32" s="735"/>
      <c r="Y32" s="735"/>
      <c r="Z32" s="735"/>
      <c r="AA32" s="735"/>
      <c r="AB32" s="735"/>
      <c r="AC32" s="735"/>
      <c r="AD32" s="735"/>
      <c r="AE32" s="735"/>
      <c r="AF32" s="735"/>
      <c r="AG32" s="735"/>
      <c r="AH32" s="735"/>
      <c r="AI32" s="735"/>
      <c r="AJ32" s="735"/>
      <c r="AK32" s="735"/>
      <c r="AL32" s="735"/>
      <c r="AM32" s="735"/>
      <c r="AN32" s="735"/>
      <c r="AO32" s="735"/>
      <c r="AP32" s="735"/>
      <c r="AQ32" s="735"/>
      <c r="AR32" s="735"/>
      <c r="AS32" s="735"/>
      <c r="AT32" s="735"/>
      <c r="AU32" s="735"/>
    </row>
    <row r="33" spans="1:47" ht="15.5" x14ac:dyDescent="0.35">
      <c r="A33" s="734"/>
      <c r="B33" s="752" t="s">
        <v>1026</v>
      </c>
      <c r="C33" s="750">
        <v>0.14903846153846154</v>
      </c>
      <c r="D33" s="753">
        <v>31</v>
      </c>
      <c r="E33" s="759">
        <v>208</v>
      </c>
      <c r="F33" s="750">
        <v>0.2072072072072072</v>
      </c>
      <c r="G33" s="753">
        <v>23</v>
      </c>
      <c r="H33" s="753">
        <v>111</v>
      </c>
      <c r="I33" s="750">
        <v>0.22131147540983606</v>
      </c>
      <c r="J33" s="753">
        <v>28</v>
      </c>
      <c r="K33" s="753">
        <v>122</v>
      </c>
      <c r="L33" s="750">
        <v>0.216</v>
      </c>
      <c r="M33" s="753">
        <v>27</v>
      </c>
      <c r="N33" s="753">
        <v>125</v>
      </c>
      <c r="O33" s="750">
        <f t="shared" si="0"/>
        <v>0.11764705882352941</v>
      </c>
      <c r="P33" s="753">
        <v>14</v>
      </c>
      <c r="Q33" s="753">
        <v>119</v>
      </c>
      <c r="R33" s="735"/>
      <c r="S33" s="735"/>
      <c r="T33" s="735"/>
      <c r="U33" s="735"/>
      <c r="V33" s="735"/>
      <c r="W33" s="735"/>
      <c r="X33" s="735"/>
      <c r="Y33" s="735"/>
      <c r="Z33" s="735"/>
      <c r="AA33" s="735"/>
      <c r="AB33" s="735"/>
      <c r="AC33" s="735"/>
      <c r="AD33" s="735"/>
      <c r="AE33" s="735"/>
      <c r="AF33" s="735"/>
      <c r="AG33" s="735"/>
      <c r="AH33" s="735"/>
      <c r="AI33" s="735"/>
      <c r="AJ33" s="735"/>
      <c r="AK33" s="735"/>
      <c r="AL33" s="735"/>
      <c r="AM33" s="735"/>
      <c r="AN33" s="735"/>
      <c r="AO33" s="735"/>
      <c r="AP33" s="735"/>
      <c r="AQ33" s="735"/>
      <c r="AR33" s="735"/>
      <c r="AS33" s="735"/>
      <c r="AT33" s="735"/>
      <c r="AU33" s="735"/>
    </row>
    <row r="34" spans="1:47" ht="15.5" x14ac:dyDescent="0.35">
      <c r="A34" s="734"/>
      <c r="B34" s="752" t="s">
        <v>901</v>
      </c>
      <c r="C34" s="750">
        <v>0.10194174757281553</v>
      </c>
      <c r="D34" s="753">
        <v>21</v>
      </c>
      <c r="E34" s="759">
        <v>206</v>
      </c>
      <c r="F34" s="750">
        <v>0.12612612612612611</v>
      </c>
      <c r="G34" s="753">
        <v>14</v>
      </c>
      <c r="H34" s="753">
        <v>111</v>
      </c>
      <c r="I34" s="750">
        <v>0.15254237288135594</v>
      </c>
      <c r="J34" s="753">
        <v>18</v>
      </c>
      <c r="K34" s="753">
        <v>118</v>
      </c>
      <c r="L34" s="750">
        <v>0.15322580645161291</v>
      </c>
      <c r="M34" s="753">
        <v>19</v>
      </c>
      <c r="N34" s="753">
        <v>124</v>
      </c>
      <c r="O34" s="750">
        <f t="shared" si="0"/>
        <v>6.6666666666666666E-2</v>
      </c>
      <c r="P34" s="753">
        <v>8</v>
      </c>
      <c r="Q34" s="753">
        <v>120</v>
      </c>
      <c r="R34" s="735"/>
      <c r="S34" s="735"/>
      <c r="T34" s="735"/>
      <c r="U34" s="735"/>
      <c r="V34" s="735"/>
      <c r="W34" s="735"/>
      <c r="X34" s="735"/>
      <c r="Y34" s="735"/>
      <c r="Z34" s="735"/>
      <c r="AA34" s="735"/>
      <c r="AB34" s="735"/>
      <c r="AC34" s="735"/>
      <c r="AD34" s="735"/>
      <c r="AE34" s="735"/>
      <c r="AF34" s="735"/>
      <c r="AG34" s="735"/>
      <c r="AH34" s="735"/>
      <c r="AI34" s="735"/>
      <c r="AJ34" s="735"/>
      <c r="AK34" s="735"/>
      <c r="AL34" s="735"/>
      <c r="AM34" s="735"/>
      <c r="AN34" s="735"/>
      <c r="AO34" s="735"/>
      <c r="AP34" s="735"/>
      <c r="AQ34" s="735"/>
      <c r="AR34" s="735"/>
      <c r="AS34" s="735"/>
      <c r="AT34" s="735"/>
      <c r="AU34" s="735"/>
    </row>
    <row r="35" spans="1:47" ht="15.5" x14ac:dyDescent="0.35">
      <c r="A35" s="734"/>
      <c r="B35" s="752" t="s">
        <v>1028</v>
      </c>
      <c r="C35" s="750">
        <v>0.10188679245283019</v>
      </c>
      <c r="D35" s="753">
        <v>27</v>
      </c>
      <c r="E35" s="759">
        <v>265</v>
      </c>
      <c r="F35" s="750">
        <v>7.0833333333333331E-2</v>
      </c>
      <c r="G35" s="753">
        <v>17</v>
      </c>
      <c r="H35" s="753">
        <v>240</v>
      </c>
      <c r="I35" s="750">
        <v>6.5637065637065631E-2</v>
      </c>
      <c r="J35" s="753">
        <v>17</v>
      </c>
      <c r="K35" s="753">
        <v>259</v>
      </c>
      <c r="L35" s="750">
        <v>6.2043795620437957E-2</v>
      </c>
      <c r="M35" s="753">
        <v>17</v>
      </c>
      <c r="N35" s="753">
        <v>274</v>
      </c>
      <c r="O35" s="750">
        <f t="shared" si="0"/>
        <v>4.2016806722689079E-2</v>
      </c>
      <c r="P35" s="753">
        <v>10</v>
      </c>
      <c r="Q35" s="753">
        <v>238</v>
      </c>
      <c r="R35" s="735"/>
      <c r="S35" s="735"/>
      <c r="T35" s="735"/>
      <c r="U35" s="735"/>
      <c r="V35" s="735"/>
      <c r="W35" s="735"/>
      <c r="X35" s="735"/>
      <c r="Y35" s="735"/>
      <c r="Z35" s="735"/>
      <c r="AA35" s="735"/>
      <c r="AB35" s="735"/>
      <c r="AC35" s="735"/>
      <c r="AD35" s="735"/>
      <c r="AE35" s="735"/>
      <c r="AF35" s="735"/>
      <c r="AG35" s="735"/>
      <c r="AH35" s="735"/>
      <c r="AI35" s="735"/>
      <c r="AJ35" s="735"/>
      <c r="AK35" s="735"/>
      <c r="AL35" s="735"/>
      <c r="AM35" s="735"/>
      <c r="AN35" s="735"/>
      <c r="AO35" s="735"/>
      <c r="AP35" s="735"/>
      <c r="AQ35" s="735"/>
      <c r="AR35" s="735"/>
      <c r="AS35" s="735"/>
      <c r="AT35" s="735"/>
      <c r="AU35" s="735"/>
    </row>
    <row r="36" spans="1:47" ht="15.5" x14ac:dyDescent="0.35">
      <c r="A36" s="734"/>
      <c r="B36" s="752" t="s">
        <v>1068</v>
      </c>
      <c r="C36" s="750">
        <v>0.26699029126213591</v>
      </c>
      <c r="D36" s="753">
        <v>55</v>
      </c>
      <c r="E36" s="759">
        <v>206</v>
      </c>
      <c r="F36" s="750">
        <v>0.26126126126126126</v>
      </c>
      <c r="G36" s="753">
        <v>29</v>
      </c>
      <c r="H36" s="753">
        <v>111</v>
      </c>
      <c r="I36" s="750">
        <v>0.2975206611570248</v>
      </c>
      <c r="J36" s="753">
        <v>36</v>
      </c>
      <c r="K36" s="753">
        <v>121</v>
      </c>
      <c r="L36" s="750">
        <v>0.34399999999999997</v>
      </c>
      <c r="M36" s="753">
        <v>43</v>
      </c>
      <c r="N36" s="753">
        <v>125</v>
      </c>
      <c r="O36" s="750">
        <f t="shared" si="0"/>
        <v>0.23529411764705882</v>
      </c>
      <c r="P36" s="753">
        <v>28</v>
      </c>
      <c r="Q36" s="753">
        <v>119</v>
      </c>
      <c r="R36" s="735"/>
      <c r="S36" s="735"/>
      <c r="T36" s="735"/>
      <c r="U36" s="735"/>
      <c r="V36" s="735"/>
      <c r="W36" s="735"/>
      <c r="X36" s="735"/>
      <c r="Y36" s="735"/>
      <c r="Z36" s="735"/>
      <c r="AA36" s="735"/>
      <c r="AB36" s="735"/>
      <c r="AC36" s="735"/>
      <c r="AD36" s="735"/>
      <c r="AE36" s="735"/>
      <c r="AF36" s="735"/>
      <c r="AG36" s="735"/>
      <c r="AH36" s="735"/>
      <c r="AI36" s="735"/>
      <c r="AJ36" s="735"/>
      <c r="AK36" s="735"/>
      <c r="AL36" s="735"/>
      <c r="AM36" s="735"/>
      <c r="AN36" s="735"/>
      <c r="AO36" s="735"/>
      <c r="AP36" s="735"/>
      <c r="AQ36" s="735"/>
      <c r="AR36" s="735"/>
      <c r="AS36" s="735"/>
      <c r="AT36" s="735"/>
      <c r="AU36" s="735"/>
    </row>
    <row r="37" spans="1:47" ht="15.5" x14ac:dyDescent="0.35">
      <c r="A37" s="735"/>
      <c r="B37" s="752" t="s">
        <v>902</v>
      </c>
      <c r="C37" s="750">
        <v>7.407407407407407E-2</v>
      </c>
      <c r="D37" s="753">
        <v>4</v>
      </c>
      <c r="E37" s="759">
        <v>54</v>
      </c>
      <c r="F37" s="750">
        <v>2.34375E-2</v>
      </c>
      <c r="G37" s="753">
        <v>3</v>
      </c>
      <c r="H37" s="753">
        <v>128</v>
      </c>
      <c r="I37" s="750">
        <v>5.185185185185185E-2</v>
      </c>
      <c r="J37" s="753">
        <v>12</v>
      </c>
      <c r="K37" s="753">
        <v>135</v>
      </c>
      <c r="L37" s="750">
        <v>0.11643835616438356</v>
      </c>
      <c r="M37" s="753">
        <v>17</v>
      </c>
      <c r="N37" s="753">
        <v>146</v>
      </c>
      <c r="O37" s="750">
        <f t="shared" si="0"/>
        <v>0.15966386554621848</v>
      </c>
      <c r="P37" s="753">
        <v>19</v>
      </c>
      <c r="Q37" s="753">
        <v>119</v>
      </c>
      <c r="R37" s="735"/>
      <c r="S37" s="735"/>
      <c r="T37" s="735"/>
      <c r="U37" s="735"/>
      <c r="V37" s="735"/>
      <c r="W37" s="735"/>
      <c r="X37" s="735"/>
      <c r="Y37" s="735"/>
      <c r="Z37" s="735"/>
      <c r="AA37" s="735"/>
      <c r="AB37" s="735"/>
      <c r="AC37" s="735"/>
      <c r="AD37" s="735"/>
      <c r="AE37" s="735"/>
      <c r="AF37" s="735"/>
      <c r="AG37" s="735"/>
      <c r="AH37" s="735"/>
      <c r="AI37" s="735"/>
      <c r="AJ37" s="735"/>
      <c r="AK37" s="735"/>
      <c r="AL37" s="735"/>
      <c r="AM37" s="735"/>
      <c r="AN37" s="735"/>
      <c r="AO37" s="735"/>
      <c r="AP37" s="735"/>
      <c r="AQ37" s="735"/>
      <c r="AR37" s="735"/>
      <c r="AS37" s="735"/>
      <c r="AT37" s="735"/>
      <c r="AU37" s="735"/>
    </row>
    <row r="38" spans="1:47" ht="15.5" x14ac:dyDescent="0.35">
      <c r="A38" s="735"/>
      <c r="B38" s="752" t="s">
        <v>363</v>
      </c>
      <c r="C38" s="750">
        <v>0.46037735849056605</v>
      </c>
      <c r="D38" s="753">
        <v>122</v>
      </c>
      <c r="E38" s="759">
        <v>265</v>
      </c>
      <c r="F38" s="750">
        <v>0.34728033472803349</v>
      </c>
      <c r="G38" s="753">
        <v>83</v>
      </c>
      <c r="H38" s="753">
        <v>239</v>
      </c>
      <c r="I38" s="750">
        <v>0.46360153256704983</v>
      </c>
      <c r="J38" s="753">
        <v>121</v>
      </c>
      <c r="K38" s="753">
        <v>261</v>
      </c>
      <c r="L38" s="750">
        <v>0.45787545787545786</v>
      </c>
      <c r="M38" s="753">
        <v>125</v>
      </c>
      <c r="N38" s="753">
        <v>273</v>
      </c>
      <c r="O38" s="750">
        <f t="shared" si="0"/>
        <v>0.36134453781512604</v>
      </c>
      <c r="P38" s="753">
        <v>86</v>
      </c>
      <c r="Q38" s="753">
        <v>238</v>
      </c>
      <c r="R38" s="735"/>
      <c r="S38" s="735"/>
      <c r="T38" s="735"/>
      <c r="U38" s="735"/>
      <c r="V38" s="735"/>
      <c r="W38" s="735"/>
      <c r="X38" s="735"/>
      <c r="Y38" s="735"/>
      <c r="Z38" s="735"/>
      <c r="AA38" s="735"/>
      <c r="AB38" s="735"/>
      <c r="AC38" s="735"/>
      <c r="AD38" s="735"/>
      <c r="AE38" s="735"/>
      <c r="AF38" s="735"/>
      <c r="AG38" s="735"/>
      <c r="AH38" s="735"/>
      <c r="AI38" s="735"/>
      <c r="AJ38" s="735"/>
      <c r="AK38" s="735"/>
      <c r="AL38" s="735"/>
      <c r="AM38" s="735"/>
      <c r="AN38" s="735"/>
      <c r="AO38" s="735"/>
      <c r="AP38" s="735"/>
      <c r="AQ38" s="735"/>
      <c r="AR38" s="735"/>
      <c r="AS38" s="735"/>
      <c r="AT38" s="735"/>
      <c r="AU38" s="735"/>
    </row>
    <row r="39" spans="1:47" ht="15.5" x14ac:dyDescent="0.35">
      <c r="A39" s="735"/>
      <c r="B39" s="752" t="s">
        <v>1047</v>
      </c>
      <c r="C39" s="750">
        <v>0.23773584905660378</v>
      </c>
      <c r="D39" s="753">
        <v>63</v>
      </c>
      <c r="E39" s="759">
        <v>265</v>
      </c>
      <c r="F39" s="750">
        <v>0.1638655462184874</v>
      </c>
      <c r="G39" s="753">
        <v>39</v>
      </c>
      <c r="H39" s="753">
        <v>238</v>
      </c>
      <c r="I39" s="750">
        <v>0.20849420849420849</v>
      </c>
      <c r="J39" s="753">
        <v>54</v>
      </c>
      <c r="K39" s="753">
        <v>259</v>
      </c>
      <c r="L39" s="750">
        <v>0.21532846715328466</v>
      </c>
      <c r="M39" s="753">
        <v>59</v>
      </c>
      <c r="N39" s="753">
        <v>274</v>
      </c>
      <c r="O39" s="750">
        <f t="shared" si="0"/>
        <v>0.14705882352941177</v>
      </c>
      <c r="P39" s="753">
        <v>35</v>
      </c>
      <c r="Q39" s="753">
        <v>238</v>
      </c>
      <c r="R39" s="735"/>
      <c r="S39" s="735"/>
      <c r="T39" s="735"/>
      <c r="U39" s="735"/>
      <c r="V39" s="735"/>
      <c r="W39" s="735"/>
      <c r="X39" s="735"/>
      <c r="Y39" s="735"/>
      <c r="Z39" s="735"/>
      <c r="AA39" s="735"/>
      <c r="AB39" s="735"/>
      <c r="AC39" s="735"/>
      <c r="AD39" s="735"/>
      <c r="AE39" s="735"/>
      <c r="AF39" s="735"/>
      <c r="AG39" s="735"/>
      <c r="AH39" s="735"/>
      <c r="AI39" s="735"/>
      <c r="AJ39" s="735"/>
      <c r="AK39" s="735"/>
      <c r="AL39" s="735"/>
      <c r="AM39" s="735"/>
      <c r="AN39" s="735"/>
      <c r="AO39" s="735"/>
      <c r="AP39" s="735"/>
      <c r="AQ39" s="735"/>
      <c r="AR39" s="735"/>
      <c r="AS39" s="735"/>
      <c r="AT39" s="735"/>
      <c r="AU39" s="735"/>
    </row>
    <row r="40" spans="1:47" ht="15.5" x14ac:dyDescent="0.35">
      <c r="A40" s="735"/>
      <c r="B40" s="734"/>
      <c r="C40" s="736"/>
      <c r="D40" s="734"/>
      <c r="E40" s="734"/>
      <c r="F40" s="736"/>
      <c r="G40" s="734"/>
      <c r="H40" s="734"/>
      <c r="I40" s="736"/>
      <c r="J40" s="734"/>
      <c r="K40" s="734"/>
      <c r="L40" s="736"/>
      <c r="M40" s="734"/>
      <c r="N40" s="734"/>
      <c r="O40" s="736"/>
      <c r="P40" s="734"/>
      <c r="Q40" s="734"/>
      <c r="R40" s="735"/>
      <c r="S40" s="735"/>
      <c r="T40" s="735"/>
      <c r="U40" s="735"/>
      <c r="V40" s="735"/>
      <c r="W40" s="735"/>
      <c r="X40" s="735"/>
      <c r="Y40" s="735"/>
      <c r="Z40" s="735"/>
      <c r="AA40" s="735"/>
      <c r="AB40" s="735"/>
      <c r="AC40" s="735"/>
      <c r="AD40" s="735"/>
      <c r="AE40" s="735"/>
      <c r="AF40" s="735"/>
      <c r="AG40" s="735"/>
      <c r="AH40" s="735"/>
      <c r="AI40" s="735"/>
      <c r="AJ40" s="735"/>
      <c r="AK40" s="735"/>
      <c r="AL40" s="735"/>
      <c r="AM40" s="735"/>
      <c r="AN40" s="735"/>
      <c r="AO40" s="735"/>
      <c r="AP40" s="735"/>
      <c r="AQ40" s="735"/>
      <c r="AR40" s="735"/>
      <c r="AS40" s="735"/>
      <c r="AT40" s="735"/>
      <c r="AU40" s="735"/>
    </row>
    <row r="41" spans="1:47" ht="15.5" x14ac:dyDescent="0.35">
      <c r="A41" s="735"/>
      <c r="B41" s="735"/>
      <c r="C41" s="762"/>
      <c r="D41" s="735"/>
      <c r="E41" s="735"/>
      <c r="F41" s="735"/>
      <c r="G41" s="735"/>
      <c r="H41" s="735"/>
      <c r="I41" s="735"/>
      <c r="J41" s="735"/>
      <c r="K41" s="735"/>
      <c r="L41" s="735"/>
      <c r="M41" s="735"/>
      <c r="N41" s="735"/>
      <c r="O41" s="735"/>
      <c r="P41" s="735"/>
      <c r="Q41" s="735"/>
      <c r="R41" s="735"/>
      <c r="S41" s="735"/>
      <c r="T41" s="735"/>
      <c r="U41" s="735"/>
      <c r="V41" s="735"/>
      <c r="W41" s="735"/>
      <c r="X41" s="735"/>
      <c r="Y41" s="735"/>
      <c r="Z41" s="735"/>
      <c r="AA41" s="735"/>
      <c r="AB41" s="735"/>
      <c r="AC41" s="735"/>
      <c r="AD41" s="735"/>
      <c r="AE41" s="735"/>
      <c r="AF41" s="735"/>
      <c r="AG41" s="735"/>
      <c r="AH41" s="735"/>
      <c r="AI41" s="735"/>
      <c r="AJ41" s="735"/>
      <c r="AK41" s="735"/>
      <c r="AL41" s="735"/>
      <c r="AM41" s="735"/>
      <c r="AN41" s="735"/>
      <c r="AO41" s="735"/>
      <c r="AP41" s="735"/>
      <c r="AQ41" s="735"/>
      <c r="AR41" s="735"/>
      <c r="AS41" s="735"/>
      <c r="AT41" s="735"/>
      <c r="AU41" s="735"/>
    </row>
    <row r="42" spans="1:47" ht="15.5" x14ac:dyDescent="0.35">
      <c r="A42" s="735"/>
      <c r="B42" s="735"/>
      <c r="C42" s="762"/>
      <c r="D42" s="735"/>
      <c r="E42" s="735"/>
      <c r="F42" s="735"/>
      <c r="G42" s="735"/>
      <c r="H42" s="735"/>
      <c r="I42" s="735"/>
      <c r="J42" s="735"/>
      <c r="K42" s="735"/>
      <c r="L42" s="735"/>
      <c r="M42" s="735"/>
      <c r="N42" s="735"/>
      <c r="O42" s="735"/>
      <c r="P42" s="735"/>
      <c r="Q42" s="735"/>
      <c r="R42" s="735"/>
      <c r="S42" s="735"/>
      <c r="T42" s="735"/>
      <c r="U42" s="735"/>
      <c r="V42" s="735"/>
      <c r="W42" s="735"/>
      <c r="X42" s="735"/>
      <c r="Y42" s="735"/>
      <c r="Z42" s="735"/>
      <c r="AA42" s="735"/>
      <c r="AB42" s="735"/>
      <c r="AC42" s="735"/>
      <c r="AD42" s="735"/>
      <c r="AE42" s="735"/>
      <c r="AF42" s="735"/>
      <c r="AG42" s="735"/>
      <c r="AH42" s="735"/>
      <c r="AI42" s="735"/>
      <c r="AJ42" s="735"/>
      <c r="AK42" s="735"/>
      <c r="AL42" s="735"/>
      <c r="AM42" s="735"/>
      <c r="AN42" s="735"/>
      <c r="AO42" s="735"/>
      <c r="AP42" s="735"/>
      <c r="AQ42" s="735"/>
      <c r="AR42" s="735"/>
      <c r="AS42" s="735"/>
      <c r="AT42" s="735"/>
      <c r="AU42" s="735"/>
    </row>
    <row r="43" spans="1:47" ht="15.5" x14ac:dyDescent="0.35">
      <c r="A43" s="735"/>
      <c r="B43" s="735"/>
      <c r="C43" s="762"/>
      <c r="D43" s="735"/>
      <c r="E43" s="735"/>
      <c r="F43" s="735"/>
      <c r="G43" s="735"/>
      <c r="H43" s="735"/>
      <c r="I43" s="735"/>
      <c r="J43" s="735"/>
      <c r="K43" s="735"/>
      <c r="L43" s="735"/>
      <c r="M43" s="735"/>
      <c r="N43" s="735"/>
      <c r="O43" s="735"/>
      <c r="P43" s="735"/>
      <c r="Q43" s="735"/>
      <c r="R43" s="735"/>
      <c r="S43" s="735"/>
      <c r="T43" s="735"/>
      <c r="U43" s="735"/>
      <c r="V43" s="735"/>
      <c r="W43" s="735"/>
      <c r="X43" s="735"/>
      <c r="Y43" s="735"/>
      <c r="Z43" s="735"/>
      <c r="AA43" s="735"/>
      <c r="AB43" s="735"/>
      <c r="AC43" s="735"/>
      <c r="AD43" s="735"/>
      <c r="AE43" s="735"/>
      <c r="AF43" s="735"/>
      <c r="AG43" s="735"/>
      <c r="AH43" s="735"/>
      <c r="AI43" s="735"/>
      <c r="AJ43" s="735"/>
      <c r="AK43" s="735"/>
      <c r="AL43" s="735"/>
      <c r="AM43" s="735"/>
      <c r="AN43" s="735"/>
      <c r="AO43" s="735"/>
      <c r="AP43" s="735"/>
      <c r="AQ43" s="735"/>
      <c r="AR43" s="735"/>
      <c r="AS43" s="735"/>
      <c r="AT43" s="735"/>
      <c r="AU43" s="735"/>
    </row>
    <row r="44" spans="1:47" ht="15.5" x14ac:dyDescent="0.35">
      <c r="A44" s="735"/>
      <c r="B44" s="735"/>
      <c r="C44" s="762"/>
      <c r="D44" s="735"/>
      <c r="E44" s="735"/>
      <c r="F44" s="735"/>
      <c r="G44" s="735"/>
      <c r="H44" s="735"/>
      <c r="I44" s="735"/>
      <c r="J44" s="735"/>
      <c r="K44" s="735"/>
      <c r="L44" s="735"/>
      <c r="M44" s="735"/>
      <c r="N44" s="735"/>
      <c r="O44" s="735"/>
      <c r="P44" s="735"/>
      <c r="Q44" s="735"/>
      <c r="R44" s="735"/>
      <c r="S44" s="735"/>
      <c r="T44" s="735"/>
      <c r="U44" s="735"/>
      <c r="V44" s="735"/>
      <c r="W44" s="735"/>
      <c r="X44" s="735"/>
      <c r="Y44" s="735"/>
      <c r="Z44" s="735"/>
      <c r="AA44" s="735"/>
      <c r="AB44" s="735"/>
      <c r="AC44" s="735"/>
      <c r="AD44" s="735"/>
      <c r="AE44" s="735"/>
      <c r="AF44" s="735"/>
      <c r="AG44" s="735"/>
      <c r="AH44" s="735"/>
      <c r="AI44" s="735"/>
      <c r="AJ44" s="735"/>
      <c r="AK44" s="735"/>
      <c r="AL44" s="735"/>
      <c r="AM44" s="735"/>
      <c r="AN44" s="735"/>
      <c r="AO44" s="735"/>
      <c r="AP44" s="735"/>
      <c r="AQ44" s="735"/>
      <c r="AR44" s="735"/>
      <c r="AS44" s="735"/>
      <c r="AT44" s="735"/>
      <c r="AU44" s="735"/>
    </row>
    <row r="45" spans="1:47" ht="15.5" x14ac:dyDescent="0.35">
      <c r="A45" s="735"/>
      <c r="B45" s="735"/>
      <c r="C45" s="762"/>
      <c r="D45" s="735"/>
      <c r="E45" s="735"/>
      <c r="F45" s="735"/>
      <c r="G45" s="735"/>
      <c r="H45" s="735"/>
      <c r="I45" s="735"/>
      <c r="J45" s="735"/>
      <c r="K45" s="735"/>
      <c r="L45" s="735"/>
      <c r="M45" s="735"/>
      <c r="N45" s="735"/>
      <c r="O45" s="735"/>
      <c r="P45" s="735"/>
      <c r="Q45" s="735"/>
      <c r="R45" s="735"/>
      <c r="S45" s="735"/>
      <c r="T45" s="735"/>
      <c r="U45" s="735"/>
      <c r="V45" s="735"/>
      <c r="W45" s="735"/>
      <c r="X45" s="735"/>
      <c r="Y45" s="735"/>
      <c r="Z45" s="735"/>
      <c r="AA45" s="735"/>
      <c r="AB45" s="735"/>
      <c r="AC45" s="735"/>
      <c r="AD45" s="735"/>
      <c r="AE45" s="735"/>
      <c r="AF45" s="735"/>
      <c r="AG45" s="735"/>
      <c r="AH45" s="735"/>
      <c r="AI45" s="735"/>
      <c r="AJ45" s="735"/>
      <c r="AK45" s="735"/>
      <c r="AL45" s="735"/>
      <c r="AM45" s="735"/>
      <c r="AN45" s="735"/>
      <c r="AO45" s="735"/>
      <c r="AP45" s="735"/>
      <c r="AQ45" s="735"/>
      <c r="AR45" s="735"/>
      <c r="AS45" s="735"/>
      <c r="AT45" s="735"/>
      <c r="AU45" s="735"/>
    </row>
    <row r="46" spans="1:47" ht="15.5" x14ac:dyDescent="0.35">
      <c r="A46" s="735"/>
      <c r="B46" s="735"/>
      <c r="C46" s="762"/>
      <c r="D46" s="735"/>
      <c r="E46" s="735"/>
      <c r="F46" s="735"/>
      <c r="G46" s="735"/>
      <c r="H46" s="735"/>
      <c r="I46" s="735"/>
      <c r="J46" s="735"/>
      <c r="K46" s="735"/>
      <c r="L46" s="735"/>
      <c r="M46" s="735"/>
      <c r="N46" s="735"/>
      <c r="O46" s="735"/>
      <c r="P46" s="735"/>
      <c r="Q46" s="735"/>
      <c r="R46" s="735"/>
      <c r="S46" s="735"/>
      <c r="T46" s="735"/>
      <c r="U46" s="735"/>
      <c r="V46" s="735"/>
      <c r="W46" s="735"/>
      <c r="X46" s="735"/>
      <c r="Y46" s="735"/>
      <c r="Z46" s="735"/>
      <c r="AA46" s="735"/>
      <c r="AB46" s="735"/>
      <c r="AC46" s="735"/>
      <c r="AD46" s="735"/>
      <c r="AE46" s="735"/>
      <c r="AF46" s="735"/>
      <c r="AG46" s="735"/>
      <c r="AH46" s="735"/>
      <c r="AI46" s="735"/>
      <c r="AJ46" s="735"/>
      <c r="AK46" s="735"/>
      <c r="AL46" s="735"/>
      <c r="AM46" s="735"/>
      <c r="AN46" s="735"/>
      <c r="AO46" s="735"/>
      <c r="AP46" s="735"/>
      <c r="AQ46" s="735"/>
      <c r="AR46" s="735"/>
      <c r="AS46" s="735"/>
      <c r="AT46" s="735"/>
      <c r="AU46" s="735"/>
    </row>
    <row r="47" spans="1:47" ht="15.5" x14ac:dyDescent="0.35">
      <c r="A47" s="735"/>
      <c r="B47" s="735"/>
      <c r="C47" s="762"/>
      <c r="D47" s="735"/>
      <c r="E47" s="735"/>
      <c r="F47" s="735"/>
      <c r="G47" s="735"/>
      <c r="H47" s="735"/>
      <c r="I47" s="735"/>
      <c r="J47" s="735"/>
      <c r="K47" s="735"/>
      <c r="L47" s="735"/>
      <c r="M47" s="735"/>
      <c r="N47" s="735"/>
      <c r="O47" s="735"/>
      <c r="P47" s="735"/>
      <c r="Q47" s="735"/>
      <c r="R47" s="735"/>
      <c r="S47" s="735"/>
      <c r="T47" s="735"/>
      <c r="U47" s="735"/>
      <c r="V47" s="735"/>
      <c r="W47" s="735"/>
      <c r="X47" s="735"/>
      <c r="Y47" s="735"/>
      <c r="Z47" s="735"/>
      <c r="AA47" s="735"/>
      <c r="AB47" s="735"/>
      <c r="AC47" s="735"/>
      <c r="AD47" s="735"/>
      <c r="AE47" s="735"/>
      <c r="AF47" s="735"/>
      <c r="AG47" s="735"/>
      <c r="AH47" s="735"/>
      <c r="AI47" s="735"/>
      <c r="AJ47" s="735"/>
      <c r="AK47" s="735"/>
      <c r="AL47" s="735"/>
      <c r="AM47" s="735"/>
      <c r="AN47" s="735"/>
      <c r="AO47" s="735"/>
      <c r="AP47" s="735"/>
      <c r="AQ47" s="735"/>
      <c r="AR47" s="735"/>
      <c r="AS47" s="735"/>
      <c r="AT47" s="735"/>
      <c r="AU47" s="735"/>
    </row>
    <row r="48" spans="1:47" ht="15.5" x14ac:dyDescent="0.35">
      <c r="A48" s="735"/>
      <c r="B48" s="735"/>
      <c r="C48" s="762"/>
      <c r="D48" s="735"/>
      <c r="E48" s="735"/>
      <c r="F48" s="735"/>
      <c r="G48" s="735"/>
      <c r="H48" s="735"/>
      <c r="I48" s="735"/>
      <c r="J48" s="735"/>
      <c r="K48" s="735"/>
      <c r="L48" s="735"/>
      <c r="M48" s="735"/>
      <c r="N48" s="735"/>
      <c r="O48" s="735"/>
      <c r="P48" s="735"/>
      <c r="Q48" s="735"/>
      <c r="R48" s="735"/>
      <c r="S48" s="735"/>
      <c r="T48" s="735"/>
      <c r="U48" s="735"/>
      <c r="V48" s="735"/>
      <c r="W48" s="735"/>
      <c r="X48" s="735"/>
      <c r="Y48" s="735"/>
      <c r="Z48" s="735"/>
      <c r="AA48" s="735"/>
      <c r="AB48" s="735"/>
      <c r="AC48" s="735"/>
      <c r="AD48" s="735"/>
      <c r="AE48" s="735"/>
      <c r="AF48" s="735"/>
      <c r="AG48" s="735"/>
      <c r="AH48" s="735"/>
      <c r="AI48" s="735"/>
      <c r="AJ48" s="735"/>
      <c r="AK48" s="735"/>
      <c r="AL48" s="735"/>
      <c r="AM48" s="735"/>
      <c r="AN48" s="735"/>
      <c r="AO48" s="735"/>
      <c r="AP48" s="735"/>
      <c r="AQ48" s="735"/>
      <c r="AR48" s="735"/>
      <c r="AS48" s="735"/>
      <c r="AT48" s="735"/>
      <c r="AU48" s="735"/>
    </row>
    <row r="49" spans="1:47" ht="15.5" x14ac:dyDescent="0.35">
      <c r="A49" s="735"/>
      <c r="B49" s="735"/>
      <c r="C49" s="762"/>
      <c r="D49" s="735"/>
      <c r="E49" s="735"/>
      <c r="F49" s="735"/>
      <c r="G49" s="735"/>
      <c r="H49" s="735"/>
      <c r="I49" s="735"/>
      <c r="J49" s="735"/>
      <c r="K49" s="735"/>
      <c r="L49" s="735"/>
      <c r="M49" s="735"/>
      <c r="N49" s="735"/>
      <c r="O49" s="735"/>
      <c r="P49" s="735"/>
      <c r="Q49" s="735"/>
      <c r="R49" s="735"/>
      <c r="S49" s="735"/>
      <c r="T49" s="735"/>
      <c r="U49" s="735"/>
      <c r="V49" s="735"/>
      <c r="W49" s="735"/>
      <c r="X49" s="735"/>
      <c r="Y49" s="735"/>
      <c r="Z49" s="735"/>
      <c r="AA49" s="735"/>
      <c r="AB49" s="735"/>
      <c r="AC49" s="735"/>
      <c r="AD49" s="735"/>
      <c r="AE49" s="735"/>
      <c r="AF49" s="735"/>
      <c r="AG49" s="735"/>
      <c r="AH49" s="735"/>
      <c r="AI49" s="735"/>
      <c r="AJ49" s="735"/>
      <c r="AK49" s="735"/>
      <c r="AL49" s="735"/>
      <c r="AM49" s="735"/>
      <c r="AN49" s="735"/>
      <c r="AO49" s="735"/>
      <c r="AP49" s="735"/>
      <c r="AQ49" s="735"/>
      <c r="AR49" s="735"/>
      <c r="AS49" s="735"/>
      <c r="AT49" s="735"/>
      <c r="AU49" s="735"/>
    </row>
    <row r="50" spans="1:47" ht="15.5" x14ac:dyDescent="0.35">
      <c r="A50" s="735"/>
      <c r="B50" s="735"/>
      <c r="C50" s="762"/>
      <c r="D50" s="735"/>
      <c r="E50" s="735"/>
      <c r="F50" s="735"/>
      <c r="G50" s="735"/>
      <c r="H50" s="735"/>
      <c r="I50" s="735"/>
      <c r="J50" s="735"/>
      <c r="K50" s="735"/>
      <c r="L50" s="735"/>
      <c r="M50" s="735"/>
      <c r="N50" s="735"/>
      <c r="O50" s="735"/>
      <c r="P50" s="735"/>
      <c r="Q50" s="735"/>
      <c r="R50" s="735"/>
      <c r="S50" s="735"/>
      <c r="T50" s="735"/>
      <c r="U50" s="735"/>
      <c r="V50" s="735"/>
      <c r="W50" s="735"/>
      <c r="X50" s="735"/>
      <c r="Y50" s="735"/>
      <c r="Z50" s="735"/>
      <c r="AA50" s="735"/>
      <c r="AB50" s="735"/>
      <c r="AC50" s="735"/>
      <c r="AD50" s="735"/>
      <c r="AE50" s="735"/>
      <c r="AF50" s="735"/>
      <c r="AG50" s="735"/>
      <c r="AH50" s="735"/>
      <c r="AI50" s="735"/>
      <c r="AJ50" s="735"/>
      <c r="AK50" s="735"/>
      <c r="AL50" s="735"/>
      <c r="AM50" s="735"/>
      <c r="AN50" s="735"/>
      <c r="AO50" s="735"/>
      <c r="AP50" s="735"/>
      <c r="AQ50" s="735"/>
      <c r="AR50" s="735"/>
      <c r="AS50" s="735"/>
      <c r="AT50" s="735"/>
      <c r="AU50" s="735"/>
    </row>
    <row r="51" spans="1:47" ht="15.5" x14ac:dyDescent="0.35">
      <c r="A51" s="735"/>
      <c r="B51" s="735"/>
      <c r="C51" s="762"/>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735"/>
      <c r="AC51" s="735"/>
      <c r="AD51" s="735"/>
      <c r="AE51" s="735"/>
      <c r="AF51" s="735"/>
      <c r="AG51" s="735"/>
      <c r="AH51" s="735"/>
      <c r="AI51" s="735"/>
      <c r="AJ51" s="735"/>
      <c r="AK51" s="735"/>
      <c r="AL51" s="735"/>
      <c r="AM51" s="735"/>
      <c r="AN51" s="735"/>
      <c r="AO51" s="735"/>
      <c r="AP51" s="735"/>
      <c r="AQ51" s="735"/>
      <c r="AR51" s="735"/>
      <c r="AS51" s="735"/>
      <c r="AT51" s="735"/>
      <c r="AU51" s="735"/>
    </row>
    <row r="52" spans="1:47" ht="15.5" x14ac:dyDescent="0.35">
      <c r="A52" s="735"/>
      <c r="B52" s="735"/>
      <c r="C52" s="762"/>
      <c r="D52" s="735"/>
      <c r="E52" s="735"/>
      <c r="F52" s="735"/>
      <c r="G52" s="735"/>
      <c r="H52" s="735"/>
      <c r="I52" s="735"/>
      <c r="J52" s="735"/>
      <c r="K52" s="735"/>
      <c r="L52" s="735"/>
      <c r="M52" s="735"/>
      <c r="N52" s="735"/>
      <c r="O52" s="735"/>
      <c r="P52" s="735"/>
      <c r="Q52" s="735"/>
      <c r="R52" s="735"/>
      <c r="S52" s="735"/>
      <c r="T52" s="735"/>
      <c r="U52" s="735"/>
      <c r="V52" s="735"/>
      <c r="W52" s="735"/>
      <c r="X52" s="735"/>
      <c r="Y52" s="735"/>
      <c r="Z52" s="735"/>
      <c r="AA52" s="735"/>
      <c r="AB52" s="735"/>
      <c r="AC52" s="735"/>
      <c r="AD52" s="735"/>
      <c r="AE52" s="735"/>
      <c r="AF52" s="735"/>
      <c r="AG52" s="735"/>
      <c r="AH52" s="735"/>
      <c r="AI52" s="735"/>
      <c r="AJ52" s="735"/>
      <c r="AK52" s="735"/>
      <c r="AL52" s="735"/>
      <c r="AM52" s="735"/>
      <c r="AN52" s="735"/>
      <c r="AO52" s="735"/>
      <c r="AP52" s="735"/>
      <c r="AQ52" s="735"/>
      <c r="AR52" s="735"/>
      <c r="AS52" s="735"/>
      <c r="AT52" s="735"/>
      <c r="AU52" s="735"/>
    </row>
    <row r="53" spans="1:47" ht="15.5" x14ac:dyDescent="0.35">
      <c r="A53" s="735"/>
      <c r="B53" s="735"/>
      <c r="C53" s="762"/>
      <c r="D53" s="735"/>
      <c r="E53" s="735"/>
      <c r="F53" s="735"/>
      <c r="G53" s="735"/>
      <c r="H53" s="735"/>
      <c r="I53" s="735"/>
      <c r="J53" s="735"/>
      <c r="K53" s="735"/>
      <c r="L53" s="735"/>
      <c r="M53" s="735"/>
      <c r="N53" s="735"/>
      <c r="O53" s="735"/>
      <c r="P53" s="735"/>
      <c r="Q53" s="735"/>
      <c r="R53" s="735"/>
      <c r="S53" s="735"/>
      <c r="T53" s="735"/>
      <c r="U53" s="735"/>
      <c r="V53" s="735"/>
      <c r="W53" s="735"/>
      <c r="X53" s="735"/>
      <c r="Y53" s="735"/>
      <c r="Z53" s="735"/>
      <c r="AA53" s="735"/>
      <c r="AB53" s="735"/>
      <c r="AC53" s="735"/>
      <c r="AD53" s="735"/>
      <c r="AE53" s="735"/>
      <c r="AF53" s="735"/>
      <c r="AG53" s="735"/>
      <c r="AH53" s="735"/>
      <c r="AI53" s="735"/>
      <c r="AJ53" s="735"/>
      <c r="AK53" s="735"/>
      <c r="AL53" s="735"/>
      <c r="AM53" s="735"/>
      <c r="AN53" s="735"/>
      <c r="AO53" s="735"/>
      <c r="AP53" s="735"/>
      <c r="AQ53" s="735"/>
      <c r="AR53" s="735"/>
      <c r="AS53" s="735"/>
      <c r="AT53" s="735"/>
      <c r="AU53" s="735"/>
    </row>
    <row r="54" spans="1:47" ht="15.5" x14ac:dyDescent="0.35">
      <c r="A54" s="735"/>
      <c r="B54" s="735"/>
      <c r="C54" s="762"/>
      <c r="D54" s="735"/>
      <c r="E54" s="735"/>
      <c r="F54" s="735"/>
      <c r="G54" s="735"/>
      <c r="H54" s="735"/>
      <c r="I54" s="735"/>
      <c r="J54" s="735"/>
      <c r="K54" s="735"/>
      <c r="L54" s="735"/>
      <c r="M54" s="735"/>
      <c r="N54" s="735"/>
      <c r="O54" s="735"/>
      <c r="P54" s="735"/>
      <c r="Q54" s="735"/>
      <c r="R54" s="735"/>
      <c r="S54" s="735"/>
      <c r="T54" s="735"/>
      <c r="U54" s="735"/>
      <c r="V54" s="735"/>
      <c r="W54" s="735"/>
      <c r="X54" s="735"/>
      <c r="Y54" s="735"/>
      <c r="Z54" s="735"/>
      <c r="AA54" s="735"/>
      <c r="AB54" s="735"/>
      <c r="AC54" s="735"/>
      <c r="AD54" s="735"/>
      <c r="AE54" s="735"/>
      <c r="AF54" s="735"/>
      <c r="AG54" s="735"/>
      <c r="AH54" s="735"/>
      <c r="AI54" s="735"/>
      <c r="AJ54" s="735"/>
      <c r="AK54" s="735"/>
      <c r="AL54" s="735"/>
      <c r="AM54" s="735"/>
      <c r="AN54" s="735"/>
      <c r="AO54" s="735"/>
      <c r="AP54" s="735"/>
      <c r="AQ54" s="735"/>
      <c r="AR54" s="735"/>
      <c r="AS54" s="735"/>
      <c r="AT54" s="735"/>
      <c r="AU54" s="735"/>
    </row>
    <row r="55" spans="1:47" ht="15.5" x14ac:dyDescent="0.35">
      <c r="A55" s="735"/>
      <c r="B55" s="735"/>
      <c r="C55" s="762"/>
      <c r="D55" s="735"/>
      <c r="E55" s="735"/>
      <c r="F55" s="735"/>
      <c r="G55" s="735"/>
      <c r="H55" s="735"/>
      <c r="I55" s="735"/>
      <c r="J55" s="735"/>
      <c r="K55" s="735"/>
      <c r="L55" s="735"/>
      <c r="M55" s="735"/>
      <c r="N55" s="735"/>
      <c r="O55" s="735"/>
      <c r="P55" s="735"/>
      <c r="Q55" s="735"/>
      <c r="R55" s="735"/>
      <c r="S55" s="735"/>
      <c r="T55" s="735"/>
      <c r="U55" s="735"/>
      <c r="V55" s="735"/>
      <c r="W55" s="735"/>
      <c r="X55" s="735"/>
      <c r="Y55" s="735"/>
      <c r="Z55" s="735"/>
      <c r="AA55" s="735"/>
      <c r="AB55" s="735"/>
      <c r="AC55" s="735"/>
      <c r="AD55" s="735"/>
      <c r="AE55" s="735"/>
      <c r="AF55" s="735"/>
      <c r="AG55" s="735"/>
      <c r="AH55" s="735"/>
      <c r="AI55" s="735"/>
      <c r="AJ55" s="735"/>
      <c r="AK55" s="735"/>
      <c r="AL55" s="735"/>
      <c r="AM55" s="735"/>
      <c r="AN55" s="735"/>
      <c r="AO55" s="735"/>
      <c r="AP55" s="735"/>
      <c r="AQ55" s="735"/>
      <c r="AR55" s="735"/>
      <c r="AS55" s="735"/>
      <c r="AT55" s="735"/>
      <c r="AU55" s="735"/>
    </row>
    <row r="56" spans="1:47" ht="15.5" x14ac:dyDescent="0.35">
      <c r="A56" s="735"/>
      <c r="B56" s="735"/>
      <c r="C56" s="762"/>
      <c r="D56" s="735"/>
      <c r="E56" s="735"/>
      <c r="F56" s="735"/>
      <c r="G56" s="735"/>
      <c r="H56" s="735"/>
      <c r="I56" s="735"/>
      <c r="J56" s="735"/>
      <c r="K56" s="735"/>
      <c r="L56" s="735"/>
      <c r="M56" s="735"/>
      <c r="N56" s="735"/>
      <c r="O56" s="735"/>
      <c r="P56" s="735"/>
      <c r="Q56" s="735"/>
      <c r="R56" s="735"/>
      <c r="S56" s="735"/>
      <c r="T56" s="735"/>
      <c r="U56" s="735"/>
      <c r="V56" s="735"/>
      <c r="W56" s="735"/>
      <c r="X56" s="735"/>
      <c r="Y56" s="735"/>
      <c r="Z56" s="735"/>
      <c r="AA56" s="735"/>
      <c r="AB56" s="735"/>
      <c r="AC56" s="735"/>
      <c r="AD56" s="735"/>
      <c r="AE56" s="735"/>
      <c r="AF56" s="735"/>
      <c r="AG56" s="735"/>
      <c r="AH56" s="735"/>
      <c r="AI56" s="735"/>
      <c r="AJ56" s="735"/>
      <c r="AK56" s="735"/>
      <c r="AL56" s="735"/>
      <c r="AM56" s="735"/>
      <c r="AN56" s="735"/>
      <c r="AO56" s="735"/>
      <c r="AP56" s="735"/>
      <c r="AQ56" s="735"/>
      <c r="AR56" s="735"/>
      <c r="AS56" s="735"/>
      <c r="AT56" s="735"/>
      <c r="AU56" s="735"/>
    </row>
    <row r="57" spans="1:47" ht="15.5" x14ac:dyDescent="0.35">
      <c r="A57" s="735"/>
      <c r="B57" s="735"/>
      <c r="C57" s="762"/>
      <c r="D57" s="735"/>
      <c r="E57" s="735"/>
      <c r="F57" s="735"/>
      <c r="G57" s="735"/>
      <c r="H57" s="735"/>
      <c r="I57" s="735"/>
      <c r="J57" s="735"/>
      <c r="K57" s="735"/>
      <c r="L57" s="735"/>
      <c r="M57" s="735"/>
      <c r="N57" s="735"/>
      <c r="O57" s="735"/>
      <c r="P57" s="735"/>
      <c r="Q57" s="735"/>
      <c r="R57" s="735"/>
      <c r="S57" s="735"/>
      <c r="T57" s="735"/>
      <c r="U57" s="735"/>
      <c r="V57" s="735"/>
      <c r="W57" s="735"/>
      <c r="X57" s="735"/>
      <c r="Y57" s="735"/>
      <c r="Z57" s="735"/>
      <c r="AA57" s="735"/>
      <c r="AB57" s="735"/>
      <c r="AC57" s="735"/>
      <c r="AD57" s="735"/>
      <c r="AE57" s="735"/>
      <c r="AF57" s="735"/>
      <c r="AG57" s="735"/>
      <c r="AH57" s="735"/>
      <c r="AI57" s="735"/>
      <c r="AJ57" s="735"/>
      <c r="AK57" s="735"/>
      <c r="AL57" s="735"/>
      <c r="AM57" s="735"/>
      <c r="AN57" s="735"/>
      <c r="AO57" s="735"/>
      <c r="AP57" s="735"/>
      <c r="AQ57" s="735"/>
      <c r="AR57" s="735"/>
      <c r="AS57" s="735"/>
      <c r="AT57" s="735"/>
      <c r="AU57" s="735"/>
    </row>
    <row r="58" spans="1:47" ht="15.5" x14ac:dyDescent="0.35">
      <c r="A58" s="735"/>
      <c r="B58" s="735"/>
      <c r="C58" s="762"/>
      <c r="D58" s="735"/>
      <c r="E58" s="735"/>
      <c r="F58" s="735"/>
      <c r="G58" s="735"/>
      <c r="H58" s="735"/>
      <c r="I58" s="735"/>
      <c r="J58" s="735"/>
      <c r="K58" s="735"/>
      <c r="L58" s="735"/>
      <c r="M58" s="735"/>
      <c r="N58" s="735"/>
      <c r="O58" s="735"/>
      <c r="P58" s="735"/>
      <c r="Q58" s="735"/>
      <c r="R58" s="735"/>
      <c r="S58" s="735"/>
      <c r="T58" s="735"/>
      <c r="U58" s="735"/>
      <c r="V58" s="735"/>
      <c r="W58" s="735"/>
      <c r="X58" s="735"/>
      <c r="Y58" s="735"/>
      <c r="Z58" s="735"/>
      <c r="AA58" s="735"/>
      <c r="AB58" s="735"/>
      <c r="AC58" s="735"/>
      <c r="AD58" s="735"/>
      <c r="AE58" s="735"/>
      <c r="AF58" s="735"/>
      <c r="AG58" s="735"/>
      <c r="AH58" s="735"/>
      <c r="AI58" s="735"/>
      <c r="AJ58" s="735"/>
      <c r="AK58" s="735"/>
      <c r="AL58" s="735"/>
      <c r="AM58" s="735"/>
      <c r="AN58" s="735"/>
      <c r="AO58" s="735"/>
      <c r="AP58" s="735"/>
      <c r="AQ58" s="735"/>
      <c r="AR58" s="735"/>
      <c r="AS58" s="735"/>
      <c r="AT58" s="735"/>
      <c r="AU58" s="735"/>
    </row>
    <row r="59" spans="1:47" ht="15.5" x14ac:dyDescent="0.35">
      <c r="A59" s="735"/>
      <c r="B59" s="735"/>
      <c r="C59" s="762"/>
      <c r="D59" s="735"/>
      <c r="E59" s="735"/>
      <c r="F59" s="735"/>
      <c r="G59" s="735"/>
      <c r="H59" s="735"/>
      <c r="I59" s="735"/>
      <c r="J59" s="735"/>
      <c r="K59" s="735"/>
      <c r="L59" s="735"/>
      <c r="M59" s="735"/>
      <c r="N59" s="735"/>
      <c r="O59" s="735"/>
      <c r="P59" s="735"/>
      <c r="Q59" s="735"/>
      <c r="R59" s="735"/>
      <c r="S59" s="735"/>
      <c r="T59" s="735"/>
      <c r="U59" s="735"/>
      <c r="V59" s="735"/>
      <c r="W59" s="735"/>
      <c r="X59" s="735"/>
      <c r="Y59" s="735"/>
      <c r="Z59" s="735"/>
      <c r="AA59" s="735"/>
      <c r="AB59" s="735"/>
      <c r="AC59" s="735"/>
      <c r="AD59" s="735"/>
      <c r="AE59" s="735"/>
      <c r="AF59" s="735"/>
      <c r="AG59" s="735"/>
      <c r="AH59" s="735"/>
      <c r="AI59" s="735"/>
      <c r="AJ59" s="735"/>
      <c r="AK59" s="735"/>
      <c r="AL59" s="735"/>
      <c r="AM59" s="735"/>
      <c r="AN59" s="735"/>
      <c r="AO59" s="735"/>
      <c r="AP59" s="735"/>
      <c r="AQ59" s="735"/>
      <c r="AR59" s="735"/>
      <c r="AS59" s="735"/>
      <c r="AT59" s="735"/>
      <c r="AU59" s="735"/>
    </row>
    <row r="60" spans="1:47" ht="15.5" x14ac:dyDescent="0.35">
      <c r="A60" s="735"/>
      <c r="B60" s="735"/>
      <c r="C60" s="762"/>
      <c r="D60" s="735"/>
      <c r="E60" s="735"/>
      <c r="F60" s="735"/>
      <c r="G60" s="735"/>
      <c r="H60" s="735"/>
      <c r="I60" s="735"/>
      <c r="J60" s="735"/>
      <c r="K60" s="735"/>
      <c r="L60" s="735"/>
      <c r="M60" s="735"/>
      <c r="N60" s="735"/>
      <c r="O60" s="735"/>
      <c r="P60" s="735"/>
      <c r="Q60" s="735"/>
      <c r="R60" s="735"/>
      <c r="S60" s="735"/>
      <c r="T60" s="735"/>
      <c r="U60" s="735"/>
      <c r="V60" s="735"/>
      <c r="W60" s="735"/>
      <c r="X60" s="735"/>
      <c r="Y60" s="735"/>
      <c r="Z60" s="735"/>
      <c r="AA60" s="735"/>
      <c r="AB60" s="735"/>
      <c r="AC60" s="735"/>
      <c r="AD60" s="735"/>
      <c r="AE60" s="735"/>
      <c r="AF60" s="735"/>
      <c r="AG60" s="735"/>
      <c r="AH60" s="735"/>
      <c r="AI60" s="735"/>
      <c r="AJ60" s="735"/>
      <c r="AK60" s="735"/>
      <c r="AL60" s="735"/>
      <c r="AM60" s="735"/>
      <c r="AN60" s="735"/>
      <c r="AO60" s="735"/>
      <c r="AP60" s="735"/>
      <c r="AQ60" s="735"/>
      <c r="AR60" s="735"/>
      <c r="AS60" s="735"/>
      <c r="AT60" s="735"/>
      <c r="AU60" s="735"/>
    </row>
    <row r="61" spans="1:47" ht="15.5" x14ac:dyDescent="0.35">
      <c r="A61" s="735"/>
      <c r="B61" s="735"/>
      <c r="C61" s="762"/>
      <c r="D61" s="735"/>
      <c r="E61" s="735"/>
      <c r="F61" s="735"/>
      <c r="G61" s="735"/>
      <c r="H61" s="735"/>
      <c r="I61" s="735"/>
      <c r="J61" s="735"/>
      <c r="K61" s="735"/>
      <c r="L61" s="735"/>
      <c r="M61" s="735"/>
      <c r="N61" s="735"/>
      <c r="O61" s="735"/>
      <c r="P61" s="735"/>
      <c r="Q61" s="735"/>
      <c r="R61" s="735"/>
      <c r="S61" s="735"/>
      <c r="T61" s="735"/>
      <c r="U61" s="735"/>
      <c r="V61" s="735"/>
      <c r="W61" s="735"/>
      <c r="X61" s="735"/>
      <c r="Y61" s="735"/>
      <c r="Z61" s="735"/>
      <c r="AA61" s="735"/>
      <c r="AB61" s="735"/>
      <c r="AC61" s="735"/>
      <c r="AD61" s="735"/>
      <c r="AE61" s="735"/>
      <c r="AF61" s="735"/>
      <c r="AG61" s="735"/>
      <c r="AH61" s="735"/>
      <c r="AI61" s="735"/>
      <c r="AJ61" s="735"/>
      <c r="AK61" s="735"/>
      <c r="AL61" s="735"/>
      <c r="AM61" s="735"/>
      <c r="AN61" s="735"/>
      <c r="AO61" s="735"/>
      <c r="AP61" s="735"/>
      <c r="AQ61" s="735"/>
      <c r="AR61" s="735"/>
      <c r="AS61" s="735"/>
      <c r="AT61" s="735"/>
      <c r="AU61" s="735"/>
    </row>
    <row r="62" spans="1:47" ht="15.5" x14ac:dyDescent="0.35">
      <c r="A62" s="735"/>
      <c r="B62" s="735"/>
      <c r="C62" s="762"/>
      <c r="D62" s="735"/>
      <c r="E62" s="735"/>
      <c r="F62" s="735"/>
      <c r="G62" s="735"/>
      <c r="H62" s="735"/>
      <c r="I62" s="735"/>
      <c r="J62" s="735"/>
      <c r="K62" s="735"/>
      <c r="L62" s="735"/>
      <c r="M62" s="735"/>
      <c r="N62" s="735"/>
      <c r="O62" s="735"/>
      <c r="P62" s="735"/>
      <c r="Q62" s="735"/>
      <c r="R62" s="735"/>
      <c r="S62" s="735"/>
      <c r="T62" s="735"/>
      <c r="U62" s="735"/>
      <c r="V62" s="735"/>
      <c r="W62" s="735"/>
      <c r="X62" s="735"/>
      <c r="Y62" s="735"/>
      <c r="Z62" s="735"/>
      <c r="AA62" s="735"/>
      <c r="AB62" s="735"/>
      <c r="AC62" s="735"/>
      <c r="AD62" s="735"/>
      <c r="AE62" s="735"/>
      <c r="AF62" s="735"/>
      <c r="AG62" s="735"/>
      <c r="AH62" s="735"/>
      <c r="AI62" s="735"/>
      <c r="AJ62" s="735"/>
      <c r="AK62" s="735"/>
      <c r="AL62" s="735"/>
      <c r="AM62" s="735"/>
      <c r="AN62" s="735"/>
      <c r="AO62" s="735"/>
      <c r="AP62" s="735"/>
      <c r="AQ62" s="735"/>
      <c r="AR62" s="735"/>
      <c r="AS62" s="735"/>
      <c r="AT62" s="735"/>
      <c r="AU62" s="735"/>
    </row>
    <row r="63" spans="1:47" ht="15.5" x14ac:dyDescent="0.35">
      <c r="A63" s="735"/>
      <c r="B63" s="735"/>
      <c r="C63" s="762"/>
      <c r="D63" s="735"/>
      <c r="E63" s="735"/>
      <c r="F63" s="735"/>
      <c r="G63" s="735"/>
      <c r="H63" s="735"/>
      <c r="I63" s="735"/>
      <c r="J63" s="735"/>
      <c r="K63" s="735"/>
      <c r="L63" s="735"/>
      <c r="M63" s="735"/>
      <c r="N63" s="735"/>
      <c r="O63" s="735"/>
      <c r="P63" s="735"/>
      <c r="Q63" s="735"/>
      <c r="R63" s="735"/>
      <c r="S63" s="735"/>
      <c r="T63" s="735"/>
      <c r="U63" s="735"/>
      <c r="V63" s="735"/>
      <c r="W63" s="735"/>
      <c r="X63" s="735"/>
      <c r="Y63" s="735"/>
      <c r="Z63" s="735"/>
      <c r="AA63" s="735"/>
      <c r="AB63" s="735"/>
      <c r="AC63" s="735"/>
      <c r="AD63" s="735"/>
      <c r="AE63" s="735"/>
      <c r="AF63" s="735"/>
      <c r="AG63" s="735"/>
      <c r="AH63" s="735"/>
      <c r="AI63" s="735"/>
      <c r="AJ63" s="735"/>
      <c r="AK63" s="735"/>
      <c r="AL63" s="735"/>
      <c r="AM63" s="735"/>
      <c r="AN63" s="735"/>
      <c r="AO63" s="735"/>
      <c r="AP63" s="735"/>
      <c r="AQ63" s="735"/>
      <c r="AR63" s="735"/>
      <c r="AS63" s="735"/>
      <c r="AT63" s="735"/>
      <c r="AU63" s="735"/>
    </row>
    <row r="64" spans="1:47" ht="15.5" x14ac:dyDescent="0.35">
      <c r="A64" s="735"/>
      <c r="B64" s="735"/>
      <c r="C64" s="762"/>
      <c r="D64" s="735"/>
      <c r="E64" s="735"/>
      <c r="F64" s="735"/>
      <c r="G64" s="735"/>
      <c r="H64" s="735"/>
      <c r="I64" s="735"/>
      <c r="J64" s="735"/>
      <c r="K64" s="735"/>
      <c r="L64" s="735"/>
      <c r="M64" s="735"/>
      <c r="N64" s="735"/>
      <c r="O64" s="735"/>
      <c r="P64" s="735"/>
      <c r="Q64" s="735"/>
      <c r="R64" s="735"/>
      <c r="S64" s="735"/>
      <c r="T64" s="735"/>
      <c r="U64" s="735"/>
      <c r="V64" s="735"/>
      <c r="W64" s="735"/>
      <c r="X64" s="735"/>
      <c r="Y64" s="735"/>
      <c r="Z64" s="735"/>
      <c r="AA64" s="735"/>
      <c r="AB64" s="735"/>
      <c r="AC64" s="735"/>
      <c r="AD64" s="735"/>
      <c r="AE64" s="735"/>
      <c r="AF64" s="735"/>
      <c r="AG64" s="735"/>
      <c r="AH64" s="735"/>
      <c r="AI64" s="735"/>
      <c r="AJ64" s="735"/>
      <c r="AK64" s="735"/>
      <c r="AL64" s="735"/>
      <c r="AM64" s="735"/>
      <c r="AN64" s="735"/>
      <c r="AO64" s="735"/>
      <c r="AP64" s="735"/>
      <c r="AQ64" s="735"/>
      <c r="AR64" s="735"/>
      <c r="AS64" s="735"/>
      <c r="AT64" s="735"/>
      <c r="AU64" s="735"/>
    </row>
    <row r="65" spans="1:47" ht="15.5" x14ac:dyDescent="0.35">
      <c r="A65" s="735"/>
      <c r="B65" s="735"/>
      <c r="C65" s="762"/>
      <c r="D65" s="735"/>
      <c r="E65" s="735"/>
      <c r="F65" s="735"/>
      <c r="G65" s="735"/>
      <c r="H65" s="735"/>
      <c r="I65" s="735"/>
      <c r="J65" s="735"/>
      <c r="K65" s="735"/>
      <c r="L65" s="735"/>
      <c r="M65" s="735"/>
      <c r="N65" s="735"/>
      <c r="O65" s="735"/>
      <c r="P65" s="735"/>
      <c r="Q65" s="735"/>
      <c r="R65" s="735"/>
      <c r="S65" s="735"/>
      <c r="T65" s="735"/>
      <c r="U65" s="735"/>
      <c r="V65" s="735"/>
      <c r="W65" s="735"/>
      <c r="X65" s="735"/>
      <c r="Y65" s="735"/>
      <c r="Z65" s="735"/>
      <c r="AA65" s="735"/>
      <c r="AB65" s="735"/>
      <c r="AC65" s="735"/>
      <c r="AD65" s="735"/>
      <c r="AE65" s="735"/>
      <c r="AF65" s="735"/>
      <c r="AG65" s="735"/>
      <c r="AH65" s="735"/>
      <c r="AI65" s="735"/>
      <c r="AJ65" s="735"/>
      <c r="AK65" s="735"/>
      <c r="AL65" s="735"/>
      <c r="AM65" s="735"/>
      <c r="AN65" s="735"/>
      <c r="AO65" s="735"/>
      <c r="AP65" s="735"/>
      <c r="AQ65" s="735"/>
      <c r="AR65" s="735"/>
      <c r="AS65" s="735"/>
      <c r="AT65" s="735"/>
      <c r="AU65" s="735"/>
    </row>
    <row r="66" spans="1:47" ht="15.5" x14ac:dyDescent="0.35">
      <c r="A66" s="735"/>
      <c r="B66" s="735"/>
      <c r="C66" s="762"/>
      <c r="D66" s="735"/>
      <c r="E66" s="735"/>
      <c r="F66" s="735"/>
      <c r="G66" s="735"/>
      <c r="H66" s="735"/>
      <c r="I66" s="735"/>
      <c r="J66" s="735"/>
      <c r="K66" s="735"/>
      <c r="L66" s="735"/>
      <c r="M66" s="735"/>
      <c r="N66" s="735"/>
      <c r="O66" s="735"/>
      <c r="P66" s="735"/>
      <c r="Q66" s="735"/>
      <c r="R66" s="735"/>
      <c r="S66" s="735"/>
      <c r="T66" s="735"/>
      <c r="U66" s="735"/>
      <c r="V66" s="735"/>
      <c r="W66" s="735"/>
      <c r="X66" s="735"/>
      <c r="Y66" s="735"/>
      <c r="Z66" s="735"/>
      <c r="AA66" s="735"/>
      <c r="AB66" s="735"/>
      <c r="AC66" s="735"/>
      <c r="AD66" s="735"/>
      <c r="AE66" s="735"/>
      <c r="AF66" s="735"/>
      <c r="AG66" s="735"/>
      <c r="AH66" s="735"/>
      <c r="AI66" s="735"/>
      <c r="AJ66" s="735"/>
      <c r="AK66" s="735"/>
      <c r="AL66" s="735"/>
      <c r="AM66" s="735"/>
      <c r="AN66" s="735"/>
      <c r="AO66" s="735"/>
      <c r="AP66" s="735"/>
      <c r="AQ66" s="735"/>
      <c r="AR66" s="735"/>
      <c r="AS66" s="735"/>
      <c r="AT66" s="735"/>
      <c r="AU66" s="735"/>
    </row>
    <row r="67" spans="1:47" ht="15.5" x14ac:dyDescent="0.35">
      <c r="A67" s="735"/>
      <c r="B67" s="735"/>
      <c r="C67" s="762"/>
      <c r="D67" s="735"/>
      <c r="E67" s="735"/>
      <c r="F67" s="735"/>
      <c r="G67" s="735"/>
      <c r="H67" s="735"/>
      <c r="I67" s="735"/>
      <c r="J67" s="735"/>
      <c r="K67" s="735"/>
      <c r="L67" s="735"/>
      <c r="M67" s="735"/>
      <c r="N67" s="735"/>
      <c r="O67" s="735"/>
      <c r="P67" s="735"/>
      <c r="Q67" s="735"/>
      <c r="R67" s="735"/>
      <c r="S67" s="735"/>
      <c r="T67" s="735"/>
      <c r="U67" s="735"/>
      <c r="V67" s="735"/>
      <c r="W67" s="735"/>
      <c r="X67" s="735"/>
      <c r="Y67" s="735"/>
      <c r="Z67" s="735"/>
      <c r="AA67" s="735"/>
      <c r="AB67" s="735"/>
      <c r="AC67" s="735"/>
      <c r="AD67" s="735"/>
      <c r="AE67" s="735"/>
      <c r="AF67" s="735"/>
      <c r="AG67" s="735"/>
      <c r="AH67" s="735"/>
      <c r="AI67" s="735"/>
      <c r="AJ67" s="735"/>
      <c r="AK67" s="735"/>
      <c r="AL67" s="735"/>
      <c r="AM67" s="735"/>
      <c r="AN67" s="735"/>
      <c r="AO67" s="735"/>
      <c r="AP67" s="735"/>
      <c r="AQ67" s="735"/>
      <c r="AR67" s="735"/>
      <c r="AS67" s="735"/>
      <c r="AT67" s="735"/>
      <c r="AU67" s="735"/>
    </row>
    <row r="68" spans="1:47" ht="15.5" x14ac:dyDescent="0.35">
      <c r="A68" s="735"/>
      <c r="B68" s="735"/>
      <c r="C68" s="762"/>
      <c r="D68" s="735"/>
      <c r="E68" s="735"/>
      <c r="F68" s="735"/>
      <c r="G68" s="735"/>
      <c r="H68" s="735"/>
      <c r="I68" s="735"/>
      <c r="J68" s="735"/>
      <c r="K68" s="735"/>
      <c r="L68" s="735"/>
      <c r="M68" s="735"/>
      <c r="N68" s="735"/>
      <c r="O68" s="735"/>
      <c r="P68" s="735"/>
      <c r="Q68" s="735"/>
      <c r="R68" s="735"/>
      <c r="S68" s="735"/>
      <c r="T68" s="735"/>
      <c r="U68" s="735"/>
      <c r="V68" s="735"/>
      <c r="W68" s="735"/>
      <c r="X68" s="735"/>
      <c r="Y68" s="735"/>
      <c r="Z68" s="735"/>
      <c r="AA68" s="735"/>
      <c r="AB68" s="735"/>
      <c r="AC68" s="735"/>
      <c r="AD68" s="735"/>
      <c r="AE68" s="735"/>
      <c r="AF68" s="735"/>
      <c r="AG68" s="735"/>
      <c r="AH68" s="735"/>
      <c r="AI68" s="735"/>
      <c r="AJ68" s="735"/>
      <c r="AK68" s="735"/>
      <c r="AL68" s="735"/>
      <c r="AM68" s="735"/>
      <c r="AN68" s="735"/>
      <c r="AO68" s="735"/>
      <c r="AP68" s="735"/>
      <c r="AQ68" s="735"/>
      <c r="AR68" s="735"/>
      <c r="AS68" s="735"/>
      <c r="AT68" s="735"/>
      <c r="AU68" s="735"/>
    </row>
    <row r="69" spans="1:47" ht="15.5" x14ac:dyDescent="0.35">
      <c r="A69" s="735"/>
      <c r="B69" s="735"/>
      <c r="C69" s="762"/>
      <c r="D69" s="735"/>
      <c r="E69" s="735"/>
      <c r="F69" s="735"/>
      <c r="G69" s="735"/>
      <c r="H69" s="735"/>
      <c r="I69" s="735"/>
      <c r="J69" s="735"/>
      <c r="K69" s="735"/>
      <c r="L69" s="735"/>
      <c r="M69" s="735"/>
      <c r="N69" s="735"/>
      <c r="O69" s="735"/>
      <c r="P69" s="735"/>
      <c r="Q69" s="735"/>
      <c r="R69" s="735"/>
      <c r="S69" s="735"/>
      <c r="T69" s="735"/>
      <c r="U69" s="735"/>
      <c r="V69" s="735"/>
      <c r="W69" s="735"/>
      <c r="X69" s="735"/>
      <c r="Y69" s="735"/>
      <c r="Z69" s="735"/>
      <c r="AA69" s="735"/>
      <c r="AB69" s="735"/>
      <c r="AC69" s="735"/>
      <c r="AD69" s="735"/>
      <c r="AE69" s="735"/>
      <c r="AF69" s="735"/>
      <c r="AG69" s="735"/>
      <c r="AH69" s="735"/>
      <c r="AI69" s="735"/>
      <c r="AJ69" s="735"/>
      <c r="AK69" s="735"/>
      <c r="AL69" s="735"/>
      <c r="AM69" s="735"/>
      <c r="AN69" s="735"/>
      <c r="AO69" s="735"/>
      <c r="AP69" s="735"/>
      <c r="AQ69" s="735"/>
      <c r="AR69" s="735"/>
      <c r="AS69" s="735"/>
      <c r="AT69" s="735"/>
      <c r="AU69" s="735"/>
    </row>
    <row r="70" spans="1:47" ht="15.5" x14ac:dyDescent="0.35">
      <c r="A70" s="735"/>
      <c r="B70" s="735"/>
      <c r="C70" s="762"/>
      <c r="D70" s="735"/>
      <c r="E70" s="735"/>
      <c r="F70" s="735"/>
      <c r="G70" s="735"/>
      <c r="H70" s="735"/>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5"/>
      <c r="AI70" s="735"/>
      <c r="AJ70" s="735"/>
      <c r="AK70" s="735"/>
      <c r="AL70" s="735"/>
      <c r="AM70" s="735"/>
      <c r="AN70" s="735"/>
      <c r="AO70" s="735"/>
      <c r="AP70" s="735"/>
      <c r="AQ70" s="735"/>
      <c r="AR70" s="735"/>
      <c r="AS70" s="735"/>
      <c r="AT70" s="735"/>
      <c r="AU70" s="735"/>
    </row>
    <row r="71" spans="1:47" ht="15.5" x14ac:dyDescent="0.35">
      <c r="A71" s="735"/>
      <c r="B71" s="735"/>
      <c r="C71" s="762"/>
      <c r="D71" s="735"/>
      <c r="E71" s="735"/>
      <c r="F71" s="735"/>
      <c r="G71" s="735"/>
      <c r="H71" s="735"/>
      <c r="I71" s="735"/>
      <c r="J71" s="735"/>
      <c r="K71" s="735"/>
      <c r="L71" s="735"/>
      <c r="M71" s="735"/>
      <c r="N71" s="735"/>
      <c r="O71" s="735"/>
      <c r="P71" s="735"/>
      <c r="Q71" s="735"/>
      <c r="R71" s="735"/>
      <c r="S71" s="735"/>
      <c r="T71" s="735"/>
      <c r="U71" s="735"/>
      <c r="V71" s="735"/>
      <c r="W71" s="735"/>
      <c r="X71" s="735"/>
      <c r="Y71" s="735"/>
      <c r="Z71" s="735"/>
      <c r="AA71" s="735"/>
      <c r="AB71" s="735"/>
      <c r="AC71" s="735"/>
      <c r="AD71" s="735"/>
      <c r="AE71" s="735"/>
      <c r="AF71" s="735"/>
      <c r="AG71" s="735"/>
      <c r="AH71" s="735"/>
      <c r="AI71" s="735"/>
      <c r="AJ71" s="735"/>
      <c r="AK71" s="735"/>
      <c r="AL71" s="735"/>
      <c r="AM71" s="735"/>
      <c r="AN71" s="735"/>
      <c r="AO71" s="735"/>
      <c r="AP71" s="735"/>
      <c r="AQ71" s="735"/>
      <c r="AR71" s="735"/>
      <c r="AS71" s="735"/>
      <c r="AT71" s="735"/>
      <c r="AU71" s="735"/>
    </row>
    <row r="72" spans="1:47" ht="15.5" x14ac:dyDescent="0.35">
      <c r="A72" s="735"/>
      <c r="B72" s="735"/>
      <c r="C72" s="762"/>
      <c r="D72" s="735"/>
      <c r="E72" s="735"/>
      <c r="F72" s="735"/>
      <c r="G72" s="735"/>
      <c r="H72" s="735"/>
      <c r="I72" s="735"/>
      <c r="J72" s="735"/>
      <c r="K72" s="735"/>
      <c r="L72" s="735"/>
      <c r="M72" s="735"/>
      <c r="N72" s="735"/>
      <c r="O72" s="735"/>
      <c r="P72" s="735"/>
      <c r="Q72" s="735"/>
      <c r="R72" s="735"/>
      <c r="S72" s="735"/>
      <c r="T72" s="735"/>
      <c r="U72" s="735"/>
      <c r="V72" s="735"/>
      <c r="W72" s="735"/>
      <c r="X72" s="735"/>
      <c r="Y72" s="735"/>
      <c r="Z72" s="735"/>
      <c r="AA72" s="735"/>
      <c r="AB72" s="735"/>
      <c r="AC72" s="735"/>
      <c r="AD72" s="735"/>
      <c r="AE72" s="735"/>
      <c r="AF72" s="735"/>
      <c r="AG72" s="735"/>
      <c r="AH72" s="735"/>
      <c r="AI72" s="735"/>
      <c r="AJ72" s="735"/>
      <c r="AK72" s="735"/>
      <c r="AL72" s="735"/>
      <c r="AM72" s="735"/>
      <c r="AN72" s="735"/>
      <c r="AO72" s="735"/>
      <c r="AP72" s="735"/>
      <c r="AQ72" s="735"/>
      <c r="AR72" s="735"/>
      <c r="AS72" s="735"/>
      <c r="AT72" s="735"/>
      <c r="AU72" s="735"/>
    </row>
    <row r="73" spans="1:47" ht="15.5" x14ac:dyDescent="0.35">
      <c r="A73" s="735"/>
      <c r="B73" s="735"/>
      <c r="C73" s="762"/>
      <c r="D73" s="735"/>
      <c r="E73" s="735"/>
      <c r="F73" s="735"/>
      <c r="G73" s="735"/>
      <c r="H73" s="735"/>
      <c r="I73" s="735"/>
      <c r="J73" s="735"/>
      <c r="K73" s="735"/>
      <c r="L73" s="735"/>
      <c r="M73" s="735"/>
      <c r="N73" s="735"/>
      <c r="O73" s="735"/>
      <c r="P73" s="735"/>
      <c r="Q73" s="735"/>
      <c r="R73" s="735"/>
      <c r="S73" s="735"/>
      <c r="T73" s="735"/>
      <c r="U73" s="735"/>
      <c r="V73" s="735"/>
      <c r="W73" s="735"/>
      <c r="X73" s="735"/>
      <c r="Y73" s="735"/>
      <c r="Z73" s="735"/>
      <c r="AA73" s="735"/>
      <c r="AB73" s="735"/>
      <c r="AC73" s="735"/>
      <c r="AD73" s="735"/>
      <c r="AE73" s="735"/>
      <c r="AF73" s="735"/>
      <c r="AG73" s="735"/>
      <c r="AH73" s="735"/>
      <c r="AI73" s="735"/>
      <c r="AJ73" s="735"/>
      <c r="AK73" s="735"/>
      <c r="AL73" s="735"/>
      <c r="AM73" s="735"/>
      <c r="AN73" s="735"/>
      <c r="AO73" s="735"/>
      <c r="AP73" s="735"/>
      <c r="AQ73" s="735"/>
      <c r="AR73" s="735"/>
      <c r="AS73" s="735"/>
      <c r="AT73" s="735"/>
      <c r="AU73" s="735"/>
    </row>
    <row r="74" spans="1:47" ht="15.5" x14ac:dyDescent="0.35">
      <c r="A74" s="735"/>
      <c r="B74" s="735"/>
      <c r="C74" s="762"/>
      <c r="D74" s="735"/>
      <c r="E74" s="735"/>
      <c r="F74" s="735"/>
      <c r="G74" s="735"/>
      <c r="H74" s="735"/>
      <c r="I74" s="735"/>
      <c r="J74" s="735"/>
      <c r="K74" s="735"/>
      <c r="L74" s="735"/>
      <c r="M74" s="735"/>
      <c r="N74" s="735"/>
      <c r="O74" s="735"/>
      <c r="P74" s="735"/>
      <c r="Q74" s="735"/>
      <c r="R74" s="735"/>
      <c r="S74" s="735"/>
      <c r="T74" s="735"/>
      <c r="U74" s="735"/>
      <c r="V74" s="735"/>
      <c r="W74" s="735"/>
      <c r="X74" s="735"/>
      <c r="Y74" s="735"/>
      <c r="Z74" s="735"/>
      <c r="AA74" s="735"/>
      <c r="AB74" s="735"/>
      <c r="AC74" s="735"/>
      <c r="AD74" s="735"/>
      <c r="AE74" s="735"/>
      <c r="AF74" s="735"/>
      <c r="AG74" s="735"/>
      <c r="AH74" s="735"/>
      <c r="AI74" s="735"/>
      <c r="AJ74" s="735"/>
      <c r="AK74" s="735"/>
      <c r="AL74" s="735"/>
      <c r="AM74" s="735"/>
      <c r="AN74" s="735"/>
      <c r="AO74" s="735"/>
      <c r="AP74" s="735"/>
      <c r="AQ74" s="735"/>
      <c r="AR74" s="735"/>
      <c r="AS74" s="735"/>
      <c r="AT74" s="735"/>
      <c r="AU74" s="735"/>
    </row>
    <row r="75" spans="1:47" ht="15.5" x14ac:dyDescent="0.35">
      <c r="A75" s="735"/>
      <c r="B75" s="735"/>
      <c r="C75" s="762"/>
      <c r="D75" s="735"/>
      <c r="E75" s="735"/>
      <c r="F75" s="735"/>
      <c r="G75" s="735"/>
      <c r="H75" s="735"/>
      <c r="I75" s="735"/>
      <c r="J75" s="735"/>
      <c r="K75" s="735"/>
      <c r="L75" s="735"/>
      <c r="M75" s="735"/>
      <c r="N75" s="735"/>
      <c r="O75" s="735"/>
      <c r="P75" s="735"/>
      <c r="Q75" s="735"/>
      <c r="R75" s="735"/>
      <c r="S75" s="735"/>
      <c r="T75" s="735"/>
      <c r="U75" s="735"/>
      <c r="V75" s="735"/>
      <c r="W75" s="735"/>
      <c r="X75" s="735"/>
      <c r="Y75" s="735"/>
      <c r="Z75" s="735"/>
      <c r="AA75" s="735"/>
      <c r="AB75" s="735"/>
      <c r="AC75" s="735"/>
      <c r="AD75" s="735"/>
      <c r="AE75" s="735"/>
      <c r="AF75" s="735"/>
      <c r="AG75" s="735"/>
      <c r="AH75" s="735"/>
      <c r="AI75" s="735"/>
      <c r="AJ75" s="735"/>
      <c r="AK75" s="735"/>
      <c r="AL75" s="735"/>
      <c r="AM75" s="735"/>
      <c r="AN75" s="735"/>
      <c r="AO75" s="735"/>
      <c r="AP75" s="735"/>
      <c r="AQ75" s="735"/>
      <c r="AR75" s="735"/>
      <c r="AS75" s="735"/>
      <c r="AT75" s="735"/>
      <c r="AU75" s="735"/>
    </row>
    <row r="76" spans="1:47" ht="15.5" x14ac:dyDescent="0.35">
      <c r="A76" s="735"/>
      <c r="B76" s="735"/>
      <c r="C76" s="762"/>
      <c r="D76" s="735"/>
      <c r="E76" s="735"/>
      <c r="F76" s="735"/>
      <c r="G76" s="735"/>
      <c r="H76" s="735"/>
      <c r="I76" s="735"/>
      <c r="J76" s="735"/>
      <c r="K76" s="735"/>
      <c r="L76" s="735"/>
      <c r="M76" s="735"/>
      <c r="N76" s="735"/>
      <c r="O76" s="735"/>
      <c r="P76" s="735"/>
      <c r="Q76" s="735"/>
      <c r="R76" s="735"/>
      <c r="S76" s="735"/>
      <c r="T76" s="735"/>
      <c r="U76" s="735"/>
      <c r="V76" s="735"/>
      <c r="W76" s="735"/>
      <c r="X76" s="735"/>
      <c r="Y76" s="735"/>
      <c r="Z76" s="735"/>
      <c r="AA76" s="735"/>
      <c r="AB76" s="735"/>
      <c r="AC76" s="735"/>
      <c r="AD76" s="735"/>
      <c r="AE76" s="735"/>
      <c r="AF76" s="735"/>
      <c r="AG76" s="735"/>
      <c r="AH76" s="735"/>
      <c r="AI76" s="735"/>
      <c r="AJ76" s="735"/>
      <c r="AK76" s="735"/>
      <c r="AL76" s="735"/>
      <c r="AM76" s="735"/>
      <c r="AN76" s="735"/>
      <c r="AO76" s="735"/>
      <c r="AP76" s="735"/>
      <c r="AQ76" s="735"/>
      <c r="AR76" s="735"/>
      <c r="AS76" s="735"/>
      <c r="AT76" s="735"/>
      <c r="AU76" s="735"/>
    </row>
    <row r="77" spans="1:47" ht="15.5" x14ac:dyDescent="0.35">
      <c r="A77" s="735"/>
      <c r="B77" s="735"/>
      <c r="C77" s="762"/>
      <c r="D77" s="735"/>
      <c r="E77" s="735"/>
      <c r="F77" s="735"/>
      <c r="G77" s="735"/>
      <c r="H77" s="735"/>
      <c r="I77" s="735"/>
      <c r="J77" s="735"/>
      <c r="K77" s="735"/>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5"/>
      <c r="AI77" s="735"/>
      <c r="AJ77" s="735"/>
      <c r="AK77" s="735"/>
      <c r="AL77" s="735"/>
      <c r="AM77" s="735"/>
      <c r="AN77" s="735"/>
      <c r="AO77" s="735"/>
      <c r="AP77" s="735"/>
      <c r="AQ77" s="735"/>
      <c r="AR77" s="735"/>
      <c r="AS77" s="735"/>
      <c r="AT77" s="735"/>
      <c r="AU77" s="735"/>
    </row>
    <row r="78" spans="1:47" ht="15.5" x14ac:dyDescent="0.35">
      <c r="A78" s="735"/>
      <c r="B78" s="735"/>
      <c r="C78" s="762"/>
      <c r="D78" s="735"/>
      <c r="E78" s="735"/>
      <c r="F78" s="735"/>
      <c r="G78" s="735"/>
      <c r="H78" s="735"/>
      <c r="I78" s="735"/>
      <c r="J78" s="735"/>
      <c r="K78" s="735"/>
      <c r="L78" s="735"/>
      <c r="M78" s="735"/>
      <c r="N78" s="735"/>
      <c r="O78" s="735"/>
      <c r="P78" s="735"/>
      <c r="Q78" s="735"/>
      <c r="R78" s="735"/>
      <c r="S78" s="735"/>
      <c r="T78" s="735"/>
      <c r="U78" s="735"/>
      <c r="V78" s="735"/>
      <c r="W78" s="735"/>
      <c r="X78" s="735"/>
      <c r="Y78" s="735"/>
      <c r="Z78" s="735"/>
      <c r="AA78" s="735"/>
      <c r="AB78" s="735"/>
      <c r="AC78" s="735"/>
      <c r="AD78" s="735"/>
      <c r="AE78" s="735"/>
      <c r="AF78" s="735"/>
      <c r="AG78" s="735"/>
      <c r="AH78" s="735"/>
      <c r="AI78" s="735"/>
      <c r="AJ78" s="735"/>
      <c r="AK78" s="735"/>
      <c r="AL78" s="735"/>
      <c r="AM78" s="735"/>
      <c r="AN78" s="735"/>
      <c r="AO78" s="735"/>
      <c r="AP78" s="735"/>
      <c r="AQ78" s="735"/>
      <c r="AR78" s="735"/>
      <c r="AS78" s="735"/>
      <c r="AT78" s="735"/>
      <c r="AU78" s="735"/>
    </row>
    <row r="79" spans="1:47" ht="15.5" x14ac:dyDescent="0.35">
      <c r="A79" s="735"/>
      <c r="B79" s="735"/>
      <c r="C79" s="762"/>
      <c r="D79" s="735"/>
      <c r="E79" s="735"/>
      <c r="F79" s="735"/>
      <c r="G79" s="735"/>
      <c r="H79" s="735"/>
      <c r="I79" s="735"/>
      <c r="J79" s="735"/>
      <c r="K79" s="735"/>
      <c r="L79" s="735"/>
      <c r="M79" s="735"/>
      <c r="N79" s="735"/>
      <c r="O79" s="735"/>
      <c r="P79" s="735"/>
      <c r="Q79" s="735"/>
      <c r="R79" s="735"/>
      <c r="S79" s="735"/>
      <c r="T79" s="735"/>
      <c r="U79" s="735"/>
      <c r="V79" s="735"/>
      <c r="W79" s="735"/>
      <c r="X79" s="735"/>
      <c r="Y79" s="735"/>
      <c r="Z79" s="735"/>
      <c r="AA79" s="735"/>
      <c r="AB79" s="735"/>
      <c r="AC79" s="735"/>
      <c r="AD79" s="735"/>
      <c r="AE79" s="735"/>
      <c r="AF79" s="735"/>
      <c r="AG79" s="735"/>
      <c r="AH79" s="735"/>
      <c r="AI79" s="735"/>
      <c r="AJ79" s="735"/>
      <c r="AK79" s="735"/>
      <c r="AL79" s="735"/>
      <c r="AM79" s="735"/>
      <c r="AN79" s="735"/>
      <c r="AO79" s="735"/>
      <c r="AP79" s="735"/>
      <c r="AQ79" s="735"/>
      <c r="AR79" s="735"/>
      <c r="AS79" s="735"/>
      <c r="AT79" s="735"/>
      <c r="AU79" s="735"/>
    </row>
    <row r="80" spans="1:47" ht="15.5" x14ac:dyDescent="0.35">
      <c r="A80" s="735"/>
      <c r="B80" s="735"/>
      <c r="C80" s="762"/>
      <c r="D80" s="735"/>
      <c r="E80" s="735"/>
      <c r="F80" s="735"/>
      <c r="G80" s="735"/>
      <c r="H80" s="735"/>
      <c r="I80" s="735"/>
      <c r="J80" s="735"/>
      <c r="K80" s="735"/>
      <c r="L80" s="735"/>
      <c r="M80" s="735"/>
      <c r="N80" s="735"/>
      <c r="O80" s="735"/>
      <c r="P80" s="735"/>
      <c r="Q80" s="735"/>
      <c r="R80" s="735"/>
      <c r="S80" s="735"/>
      <c r="T80" s="735"/>
      <c r="U80" s="735"/>
      <c r="V80" s="735"/>
      <c r="W80" s="735"/>
      <c r="X80" s="735"/>
      <c r="Y80" s="735"/>
      <c r="Z80" s="735"/>
      <c r="AA80" s="735"/>
      <c r="AB80" s="735"/>
      <c r="AC80" s="735"/>
      <c r="AD80" s="735"/>
      <c r="AE80" s="735"/>
      <c r="AF80" s="735"/>
      <c r="AG80" s="735"/>
      <c r="AH80" s="735"/>
      <c r="AI80" s="735"/>
      <c r="AJ80" s="735"/>
      <c r="AK80" s="735"/>
      <c r="AL80" s="735"/>
      <c r="AM80" s="735"/>
      <c r="AN80" s="735"/>
      <c r="AO80" s="735"/>
      <c r="AP80" s="735"/>
      <c r="AQ80" s="735"/>
      <c r="AR80" s="735"/>
      <c r="AS80" s="735"/>
      <c r="AT80" s="735"/>
      <c r="AU80" s="735"/>
    </row>
    <row r="81" spans="1:47" ht="15.5" x14ac:dyDescent="0.35">
      <c r="A81" s="735"/>
      <c r="B81" s="735"/>
      <c r="C81" s="762"/>
      <c r="D81" s="735"/>
      <c r="E81" s="735"/>
      <c r="F81" s="735"/>
      <c r="G81" s="735"/>
      <c r="H81" s="735"/>
      <c r="I81" s="735"/>
      <c r="J81" s="735"/>
      <c r="K81" s="735"/>
      <c r="L81" s="735"/>
      <c r="M81" s="735"/>
      <c r="N81" s="735"/>
      <c r="O81" s="735"/>
      <c r="P81" s="735"/>
      <c r="Q81" s="735"/>
      <c r="R81" s="735"/>
      <c r="S81" s="735"/>
      <c r="T81" s="735"/>
      <c r="U81" s="735"/>
      <c r="V81" s="735"/>
      <c r="W81" s="735"/>
      <c r="X81" s="735"/>
      <c r="Y81" s="735"/>
      <c r="Z81" s="735"/>
      <c r="AA81" s="735"/>
      <c r="AB81" s="735"/>
      <c r="AC81" s="735"/>
      <c r="AD81" s="735"/>
      <c r="AE81" s="735"/>
      <c r="AF81" s="735"/>
      <c r="AG81" s="735"/>
      <c r="AH81" s="735"/>
      <c r="AI81" s="735"/>
      <c r="AJ81" s="735"/>
      <c r="AK81" s="735"/>
      <c r="AL81" s="735"/>
      <c r="AM81" s="735"/>
      <c r="AN81" s="735"/>
      <c r="AO81" s="735"/>
      <c r="AP81" s="735"/>
      <c r="AQ81" s="735"/>
      <c r="AR81" s="735"/>
      <c r="AS81" s="735"/>
      <c r="AT81" s="735"/>
      <c r="AU81" s="735"/>
    </row>
    <row r="82" spans="1:47" ht="15.5" x14ac:dyDescent="0.35">
      <c r="A82" s="735"/>
      <c r="B82" s="735"/>
      <c r="C82" s="762"/>
      <c r="D82" s="735"/>
      <c r="E82" s="735"/>
      <c r="F82" s="735"/>
      <c r="G82" s="735"/>
      <c r="H82" s="735"/>
      <c r="I82" s="735"/>
      <c r="J82" s="735"/>
      <c r="K82" s="735"/>
      <c r="L82" s="735"/>
      <c r="M82" s="735"/>
      <c r="N82" s="735"/>
      <c r="O82" s="735"/>
      <c r="P82" s="735"/>
      <c r="Q82" s="735"/>
      <c r="R82" s="735"/>
      <c r="S82" s="735"/>
      <c r="T82" s="735"/>
      <c r="U82" s="735"/>
      <c r="V82" s="735"/>
      <c r="W82" s="735"/>
      <c r="X82" s="735"/>
      <c r="Y82" s="735"/>
      <c r="Z82" s="735"/>
      <c r="AA82" s="735"/>
      <c r="AB82" s="735"/>
      <c r="AC82" s="735"/>
      <c r="AD82" s="735"/>
      <c r="AE82" s="735"/>
      <c r="AF82" s="735"/>
      <c r="AG82" s="735"/>
      <c r="AH82" s="735"/>
      <c r="AI82" s="735"/>
      <c r="AJ82" s="735"/>
      <c r="AK82" s="735"/>
      <c r="AL82" s="735"/>
      <c r="AM82" s="735"/>
      <c r="AN82" s="735"/>
      <c r="AO82" s="735"/>
      <c r="AP82" s="735"/>
      <c r="AQ82" s="735"/>
      <c r="AR82" s="735"/>
      <c r="AS82" s="735"/>
      <c r="AT82" s="735"/>
      <c r="AU82" s="735"/>
    </row>
    <row r="83" spans="1:47" ht="15.5" x14ac:dyDescent="0.35">
      <c r="A83" s="735"/>
      <c r="B83" s="735"/>
      <c r="C83" s="762"/>
      <c r="D83" s="735"/>
      <c r="E83" s="735"/>
      <c r="F83" s="735"/>
      <c r="G83" s="735"/>
      <c r="H83" s="735"/>
      <c r="I83" s="735"/>
      <c r="J83" s="735"/>
      <c r="K83" s="735"/>
      <c r="L83" s="735"/>
      <c r="M83" s="735"/>
      <c r="N83" s="735"/>
      <c r="O83" s="735"/>
      <c r="P83" s="735"/>
      <c r="Q83" s="735"/>
      <c r="R83" s="735"/>
      <c r="S83" s="735"/>
      <c r="T83" s="735"/>
      <c r="U83" s="735"/>
      <c r="V83" s="735"/>
      <c r="W83" s="735"/>
      <c r="X83" s="735"/>
      <c r="Y83" s="735"/>
      <c r="Z83" s="735"/>
      <c r="AA83" s="735"/>
      <c r="AB83" s="735"/>
      <c r="AC83" s="735"/>
      <c r="AD83" s="735"/>
      <c r="AE83" s="735"/>
      <c r="AF83" s="735"/>
      <c r="AG83" s="735"/>
      <c r="AH83" s="735"/>
      <c r="AI83" s="735"/>
      <c r="AJ83" s="735"/>
      <c r="AK83" s="735"/>
      <c r="AL83" s="735"/>
      <c r="AM83" s="735"/>
      <c r="AN83" s="735"/>
      <c r="AO83" s="735"/>
      <c r="AP83" s="735"/>
      <c r="AQ83" s="735"/>
      <c r="AR83" s="735"/>
      <c r="AS83" s="735"/>
      <c r="AT83" s="735"/>
      <c r="AU83" s="735"/>
    </row>
    <row r="84" spans="1:47" ht="15.5" x14ac:dyDescent="0.35">
      <c r="A84" s="735"/>
      <c r="B84" s="735"/>
      <c r="C84" s="762"/>
      <c r="D84" s="735"/>
      <c r="E84" s="735"/>
      <c r="F84" s="735"/>
      <c r="G84" s="735"/>
      <c r="H84" s="735"/>
      <c r="I84" s="735"/>
      <c r="J84" s="735"/>
      <c r="K84" s="735"/>
      <c r="L84" s="735"/>
      <c r="M84" s="735"/>
      <c r="N84" s="735"/>
      <c r="O84" s="735"/>
      <c r="P84" s="735"/>
      <c r="Q84" s="735"/>
      <c r="R84" s="735"/>
      <c r="S84" s="735"/>
      <c r="T84" s="735"/>
      <c r="U84" s="735"/>
      <c r="V84" s="735"/>
      <c r="W84" s="735"/>
      <c r="X84" s="735"/>
      <c r="Y84" s="735"/>
      <c r="Z84" s="735"/>
      <c r="AA84" s="735"/>
      <c r="AB84" s="735"/>
      <c r="AC84" s="735"/>
      <c r="AD84" s="735"/>
      <c r="AE84" s="735"/>
      <c r="AF84" s="735"/>
      <c r="AG84" s="735"/>
      <c r="AH84" s="735"/>
      <c r="AI84" s="735"/>
      <c r="AJ84" s="735"/>
      <c r="AK84" s="735"/>
      <c r="AL84" s="735"/>
      <c r="AM84" s="735"/>
      <c r="AN84" s="735"/>
      <c r="AO84" s="735"/>
      <c r="AP84" s="735"/>
      <c r="AQ84" s="735"/>
      <c r="AR84" s="735"/>
      <c r="AS84" s="735"/>
      <c r="AT84" s="735"/>
      <c r="AU84" s="735"/>
    </row>
    <row r="85" spans="1:47" ht="15.5" x14ac:dyDescent="0.35">
      <c r="A85" s="735"/>
      <c r="B85" s="735"/>
      <c r="C85" s="762"/>
      <c r="D85" s="735"/>
      <c r="E85" s="735"/>
      <c r="F85" s="735"/>
      <c r="G85" s="735"/>
      <c r="H85" s="735"/>
      <c r="I85" s="735"/>
      <c r="J85" s="735"/>
      <c r="K85" s="735"/>
      <c r="L85" s="735"/>
      <c r="M85" s="735"/>
      <c r="N85" s="735"/>
      <c r="O85" s="735"/>
      <c r="P85" s="735"/>
      <c r="Q85" s="735"/>
      <c r="R85" s="735"/>
      <c r="S85" s="735"/>
      <c r="T85" s="735"/>
      <c r="U85" s="735"/>
      <c r="V85" s="735"/>
      <c r="W85" s="735"/>
      <c r="X85" s="735"/>
      <c r="Y85" s="735"/>
      <c r="Z85" s="735"/>
      <c r="AA85" s="735"/>
      <c r="AB85" s="735"/>
      <c r="AC85" s="735"/>
      <c r="AD85" s="735"/>
      <c r="AE85" s="735"/>
      <c r="AF85" s="735"/>
      <c r="AG85" s="735"/>
      <c r="AH85" s="735"/>
      <c r="AI85" s="735"/>
      <c r="AJ85" s="735"/>
      <c r="AK85" s="735"/>
      <c r="AL85" s="735"/>
      <c r="AM85" s="735"/>
      <c r="AN85" s="735"/>
      <c r="AO85" s="735"/>
      <c r="AP85" s="735"/>
      <c r="AQ85" s="735"/>
      <c r="AR85" s="735"/>
      <c r="AS85" s="735"/>
      <c r="AT85" s="735"/>
      <c r="AU85" s="735"/>
    </row>
    <row r="86" spans="1:47" ht="15.5" x14ac:dyDescent="0.35">
      <c r="A86" s="735"/>
      <c r="B86" s="735"/>
      <c r="C86" s="762"/>
      <c r="D86" s="735"/>
      <c r="E86" s="735"/>
      <c r="F86" s="735"/>
      <c r="G86" s="735"/>
      <c r="H86" s="735"/>
      <c r="I86" s="735"/>
      <c r="J86" s="735"/>
      <c r="K86" s="735"/>
      <c r="L86" s="735"/>
      <c r="M86" s="735"/>
      <c r="N86" s="735"/>
      <c r="O86" s="735"/>
      <c r="P86" s="735"/>
      <c r="Q86" s="735"/>
      <c r="R86" s="735"/>
      <c r="S86" s="735"/>
      <c r="T86" s="735"/>
      <c r="U86" s="735"/>
      <c r="V86" s="735"/>
      <c r="W86" s="735"/>
      <c r="X86" s="735"/>
      <c r="Y86" s="735"/>
      <c r="Z86" s="735"/>
      <c r="AA86" s="735"/>
      <c r="AB86" s="735"/>
      <c r="AC86" s="735"/>
      <c r="AD86" s="735"/>
      <c r="AE86" s="735"/>
      <c r="AF86" s="735"/>
      <c r="AG86" s="735"/>
      <c r="AH86" s="735"/>
      <c r="AI86" s="735"/>
      <c r="AJ86" s="735"/>
      <c r="AK86" s="735"/>
      <c r="AL86" s="735"/>
      <c r="AM86" s="735"/>
      <c r="AN86" s="735"/>
      <c r="AO86" s="735"/>
      <c r="AP86" s="735"/>
      <c r="AQ86" s="735"/>
      <c r="AR86" s="735"/>
      <c r="AS86" s="735"/>
      <c r="AT86" s="735"/>
      <c r="AU86" s="735"/>
    </row>
    <row r="87" spans="1:47" ht="15.5" x14ac:dyDescent="0.35">
      <c r="A87" s="735"/>
      <c r="B87" s="735"/>
      <c r="C87" s="762"/>
      <c r="D87" s="735"/>
      <c r="E87" s="735"/>
      <c r="F87" s="735"/>
      <c r="G87" s="735"/>
      <c r="H87" s="735"/>
      <c r="I87" s="735"/>
      <c r="J87" s="735"/>
      <c r="K87" s="735"/>
      <c r="L87" s="735"/>
      <c r="M87" s="735"/>
      <c r="N87" s="735"/>
      <c r="O87" s="735"/>
      <c r="P87" s="735"/>
      <c r="Q87" s="735"/>
      <c r="R87" s="735"/>
      <c r="S87" s="735"/>
      <c r="T87" s="735"/>
      <c r="U87" s="735"/>
      <c r="V87" s="735"/>
      <c r="W87" s="735"/>
      <c r="X87" s="735"/>
      <c r="Y87" s="735"/>
      <c r="Z87" s="735"/>
      <c r="AA87" s="735"/>
      <c r="AB87" s="735"/>
      <c r="AC87" s="735"/>
      <c r="AD87" s="735"/>
      <c r="AE87" s="735"/>
      <c r="AF87" s="735"/>
      <c r="AG87" s="735"/>
      <c r="AH87" s="735"/>
      <c r="AI87" s="735"/>
      <c r="AJ87" s="735"/>
      <c r="AK87" s="735"/>
      <c r="AL87" s="735"/>
      <c r="AM87" s="735"/>
      <c r="AN87" s="735"/>
      <c r="AO87" s="735"/>
      <c r="AP87" s="735"/>
      <c r="AQ87" s="735"/>
      <c r="AR87" s="735"/>
      <c r="AS87" s="735"/>
      <c r="AT87" s="735"/>
      <c r="AU87" s="735"/>
    </row>
    <row r="88" spans="1:47" ht="15.5" x14ac:dyDescent="0.35">
      <c r="A88" s="735"/>
      <c r="B88" s="735"/>
      <c r="C88" s="762"/>
      <c r="D88" s="735"/>
      <c r="E88" s="735"/>
      <c r="F88" s="735"/>
      <c r="G88" s="735"/>
      <c r="H88" s="735"/>
      <c r="I88" s="735"/>
      <c r="J88" s="735"/>
      <c r="K88" s="735"/>
      <c r="L88" s="735"/>
      <c r="M88" s="735"/>
      <c r="N88" s="735"/>
      <c r="O88" s="735"/>
      <c r="P88" s="735"/>
      <c r="Q88" s="735"/>
      <c r="R88" s="735"/>
      <c r="S88" s="735"/>
      <c r="T88" s="735"/>
      <c r="U88" s="735"/>
      <c r="V88" s="735"/>
      <c r="W88" s="735"/>
      <c r="X88" s="735"/>
      <c r="Y88" s="735"/>
      <c r="Z88" s="735"/>
      <c r="AA88" s="735"/>
      <c r="AB88" s="735"/>
      <c r="AC88" s="735"/>
      <c r="AD88" s="735"/>
      <c r="AE88" s="735"/>
      <c r="AF88" s="735"/>
      <c r="AG88" s="735"/>
      <c r="AH88" s="735"/>
      <c r="AI88" s="735"/>
      <c r="AJ88" s="735"/>
      <c r="AK88" s="735"/>
      <c r="AL88" s="735"/>
      <c r="AM88" s="735"/>
      <c r="AN88" s="735"/>
      <c r="AO88" s="735"/>
      <c r="AP88" s="735"/>
      <c r="AQ88" s="735"/>
      <c r="AR88" s="735"/>
      <c r="AS88" s="735"/>
      <c r="AT88" s="735"/>
      <c r="AU88" s="735"/>
    </row>
    <row r="89" spans="1:47" ht="15.5" x14ac:dyDescent="0.35">
      <c r="A89" s="735"/>
      <c r="B89" s="735"/>
      <c r="C89" s="762"/>
      <c r="D89" s="735"/>
      <c r="E89" s="735"/>
      <c r="F89" s="735"/>
      <c r="G89" s="735"/>
      <c r="H89" s="735"/>
      <c r="I89" s="735"/>
      <c r="J89" s="735"/>
      <c r="K89" s="735"/>
      <c r="L89" s="735"/>
      <c r="M89" s="735"/>
      <c r="N89" s="735"/>
      <c r="O89" s="735"/>
      <c r="P89" s="735"/>
      <c r="Q89" s="735"/>
      <c r="R89" s="735"/>
      <c r="S89" s="735"/>
      <c r="T89" s="735"/>
      <c r="U89" s="735"/>
      <c r="V89" s="735"/>
      <c r="W89" s="735"/>
      <c r="X89" s="735"/>
      <c r="Y89" s="735"/>
      <c r="Z89" s="735"/>
      <c r="AA89" s="735"/>
      <c r="AB89" s="735"/>
      <c r="AC89" s="735"/>
      <c r="AD89" s="735"/>
      <c r="AE89" s="735"/>
      <c r="AF89" s="735"/>
      <c r="AG89" s="735"/>
      <c r="AH89" s="735"/>
      <c r="AI89" s="735"/>
      <c r="AJ89" s="735"/>
      <c r="AK89" s="735"/>
      <c r="AL89" s="735"/>
      <c r="AM89" s="735"/>
      <c r="AN89" s="735"/>
      <c r="AO89" s="735"/>
      <c r="AP89" s="735"/>
      <c r="AQ89" s="735"/>
      <c r="AR89" s="735"/>
      <c r="AS89" s="735"/>
      <c r="AT89" s="735"/>
      <c r="AU89" s="735"/>
    </row>
    <row r="90" spans="1:47" ht="15.5" x14ac:dyDescent="0.35">
      <c r="A90" s="735"/>
      <c r="B90" s="735"/>
      <c r="C90" s="762"/>
      <c r="D90" s="735"/>
      <c r="E90" s="735"/>
      <c r="F90" s="735"/>
      <c r="G90" s="735"/>
      <c r="H90" s="735"/>
      <c r="I90" s="735"/>
      <c r="J90" s="735"/>
      <c r="K90" s="735"/>
      <c r="L90" s="735"/>
      <c r="M90" s="735"/>
      <c r="N90" s="735"/>
      <c r="O90" s="735"/>
      <c r="P90" s="735"/>
      <c r="Q90" s="735"/>
      <c r="R90" s="735"/>
      <c r="S90" s="735"/>
      <c r="T90" s="735"/>
      <c r="U90" s="735"/>
      <c r="V90" s="735"/>
      <c r="W90" s="735"/>
      <c r="X90" s="735"/>
      <c r="Y90" s="735"/>
      <c r="Z90" s="735"/>
      <c r="AA90" s="735"/>
      <c r="AB90" s="735"/>
      <c r="AC90" s="735"/>
      <c r="AD90" s="735"/>
      <c r="AE90" s="735"/>
      <c r="AF90" s="735"/>
      <c r="AG90" s="735"/>
      <c r="AH90" s="735"/>
      <c r="AI90" s="735"/>
      <c r="AJ90" s="735"/>
      <c r="AK90" s="735"/>
      <c r="AL90" s="735"/>
      <c r="AM90" s="735"/>
      <c r="AN90" s="735"/>
      <c r="AO90" s="735"/>
      <c r="AP90" s="735"/>
      <c r="AQ90" s="735"/>
      <c r="AR90" s="735"/>
      <c r="AS90" s="735"/>
      <c r="AT90" s="735"/>
      <c r="AU90" s="735"/>
    </row>
    <row r="91" spans="1:47" ht="15.5" x14ac:dyDescent="0.35">
      <c r="A91" s="735"/>
      <c r="B91" s="735"/>
      <c r="C91" s="762"/>
      <c r="D91" s="735"/>
      <c r="E91" s="735"/>
      <c r="F91" s="735"/>
      <c r="G91" s="735"/>
      <c r="H91" s="735"/>
      <c r="I91" s="735"/>
      <c r="J91" s="735"/>
      <c r="K91" s="735"/>
      <c r="L91" s="735"/>
      <c r="M91" s="735"/>
      <c r="N91" s="735"/>
      <c r="O91" s="735"/>
      <c r="P91" s="735"/>
      <c r="Q91" s="735"/>
      <c r="R91" s="735"/>
      <c r="S91" s="735"/>
      <c r="T91" s="735"/>
      <c r="U91" s="735"/>
      <c r="V91" s="735"/>
      <c r="W91" s="735"/>
      <c r="X91" s="735"/>
      <c r="Y91" s="735"/>
      <c r="Z91" s="735"/>
      <c r="AA91" s="735"/>
      <c r="AB91" s="735"/>
      <c r="AC91" s="735"/>
      <c r="AD91" s="735"/>
      <c r="AE91" s="735"/>
      <c r="AF91" s="735"/>
      <c r="AG91" s="735"/>
      <c r="AH91" s="735"/>
      <c r="AI91" s="735"/>
      <c r="AJ91" s="735"/>
      <c r="AK91" s="735"/>
      <c r="AL91" s="735"/>
      <c r="AM91" s="735"/>
      <c r="AN91" s="735"/>
      <c r="AO91" s="735"/>
      <c r="AP91" s="735"/>
      <c r="AQ91" s="735"/>
      <c r="AR91" s="735"/>
      <c r="AS91" s="735"/>
      <c r="AT91" s="735"/>
      <c r="AU91" s="735"/>
    </row>
    <row r="92" spans="1:47" ht="15.5" x14ac:dyDescent="0.35">
      <c r="A92" s="735"/>
      <c r="B92" s="735"/>
      <c r="C92" s="762"/>
      <c r="D92" s="735"/>
      <c r="E92" s="735"/>
      <c r="F92" s="735"/>
      <c r="G92" s="735"/>
      <c r="H92" s="735"/>
      <c r="I92" s="735"/>
      <c r="J92" s="735"/>
      <c r="K92" s="735"/>
      <c r="L92" s="735"/>
      <c r="M92" s="735"/>
      <c r="N92" s="735"/>
      <c r="O92" s="735"/>
      <c r="P92" s="735"/>
      <c r="Q92" s="735"/>
      <c r="R92" s="735"/>
      <c r="S92" s="735"/>
      <c r="T92" s="735"/>
      <c r="U92" s="735"/>
      <c r="V92" s="735"/>
      <c r="W92" s="735"/>
      <c r="X92" s="735"/>
      <c r="Y92" s="735"/>
      <c r="Z92" s="735"/>
      <c r="AA92" s="735"/>
      <c r="AB92" s="735"/>
      <c r="AC92" s="735"/>
      <c r="AD92" s="735"/>
      <c r="AE92" s="735"/>
      <c r="AF92" s="735"/>
      <c r="AG92" s="735"/>
      <c r="AH92" s="735"/>
      <c r="AI92" s="735"/>
      <c r="AJ92" s="735"/>
      <c r="AK92" s="735"/>
      <c r="AL92" s="735"/>
      <c r="AM92" s="735"/>
      <c r="AN92" s="735"/>
      <c r="AO92" s="735"/>
      <c r="AP92" s="735"/>
      <c r="AQ92" s="735"/>
      <c r="AR92" s="735"/>
      <c r="AS92" s="735"/>
      <c r="AT92" s="735"/>
      <c r="AU92" s="735"/>
    </row>
    <row r="93" spans="1:47" ht="15.5" x14ac:dyDescent="0.35">
      <c r="A93" s="735"/>
      <c r="B93" s="735"/>
      <c r="C93" s="762"/>
      <c r="D93" s="735"/>
      <c r="E93" s="735"/>
      <c r="F93" s="735"/>
      <c r="G93" s="735"/>
      <c r="H93" s="735"/>
      <c r="I93" s="735"/>
      <c r="J93" s="735"/>
      <c r="K93" s="735"/>
      <c r="L93" s="735"/>
      <c r="M93" s="735"/>
      <c r="N93" s="735"/>
      <c r="O93" s="735"/>
      <c r="P93" s="735"/>
      <c r="Q93" s="735"/>
      <c r="R93" s="735"/>
      <c r="S93" s="735"/>
      <c r="T93" s="735"/>
      <c r="U93" s="735"/>
      <c r="V93" s="735"/>
      <c r="W93" s="735"/>
      <c r="X93" s="735"/>
      <c r="Y93" s="735"/>
      <c r="Z93" s="735"/>
      <c r="AA93" s="735"/>
      <c r="AB93" s="735"/>
      <c r="AC93" s="735"/>
      <c r="AD93" s="735"/>
      <c r="AE93" s="735"/>
      <c r="AF93" s="735"/>
      <c r="AG93" s="735"/>
      <c r="AH93" s="735"/>
      <c r="AI93" s="735"/>
      <c r="AJ93" s="735"/>
      <c r="AK93" s="735"/>
      <c r="AL93" s="735"/>
      <c r="AM93" s="735"/>
      <c r="AN93" s="735"/>
      <c r="AO93" s="735"/>
      <c r="AP93" s="735"/>
      <c r="AQ93" s="735"/>
      <c r="AR93" s="735"/>
      <c r="AS93" s="735"/>
      <c r="AT93" s="735"/>
      <c r="AU93" s="735"/>
    </row>
    <row r="94" spans="1:47" ht="15.5" x14ac:dyDescent="0.35">
      <c r="A94" s="735"/>
      <c r="B94" s="735"/>
      <c r="C94" s="762"/>
      <c r="D94" s="735"/>
      <c r="E94" s="735"/>
      <c r="F94" s="735"/>
      <c r="G94" s="735"/>
      <c r="H94" s="735"/>
      <c r="I94" s="735"/>
      <c r="J94" s="735"/>
      <c r="K94" s="735"/>
      <c r="L94" s="735"/>
      <c r="M94" s="735"/>
      <c r="N94" s="735"/>
      <c r="O94" s="735"/>
      <c r="P94" s="735"/>
      <c r="Q94" s="735"/>
      <c r="R94" s="735"/>
      <c r="S94" s="735"/>
      <c r="T94" s="735"/>
      <c r="U94" s="735"/>
      <c r="V94" s="735"/>
      <c r="W94" s="735"/>
      <c r="X94" s="735"/>
      <c r="Y94" s="735"/>
      <c r="Z94" s="735"/>
      <c r="AA94" s="735"/>
      <c r="AB94" s="735"/>
      <c r="AC94" s="735"/>
      <c r="AD94" s="735"/>
      <c r="AE94" s="735"/>
      <c r="AF94" s="735"/>
      <c r="AG94" s="735"/>
      <c r="AH94" s="735"/>
      <c r="AI94" s="735"/>
      <c r="AJ94" s="735"/>
      <c r="AK94" s="735"/>
      <c r="AL94" s="735"/>
      <c r="AM94" s="735"/>
      <c r="AN94" s="735"/>
      <c r="AO94" s="735"/>
      <c r="AP94" s="735"/>
      <c r="AQ94" s="735"/>
      <c r="AR94" s="735"/>
      <c r="AS94" s="735"/>
      <c r="AT94" s="735"/>
      <c r="AU94" s="735"/>
    </row>
    <row r="95" spans="1:47" ht="15.5" x14ac:dyDescent="0.35">
      <c r="A95" s="735"/>
      <c r="B95" s="735"/>
      <c r="C95" s="762"/>
      <c r="D95" s="735"/>
      <c r="E95" s="735"/>
      <c r="F95" s="735"/>
      <c r="G95" s="735"/>
      <c r="H95" s="735"/>
      <c r="I95" s="735"/>
      <c r="J95" s="735"/>
      <c r="K95" s="735"/>
      <c r="L95" s="735"/>
      <c r="M95" s="735"/>
      <c r="N95" s="735"/>
      <c r="O95" s="735"/>
      <c r="P95" s="735"/>
      <c r="Q95" s="735"/>
      <c r="R95" s="735"/>
      <c r="S95" s="735"/>
      <c r="T95" s="735"/>
      <c r="U95" s="735"/>
      <c r="V95" s="735"/>
      <c r="W95" s="735"/>
      <c r="X95" s="735"/>
      <c r="Y95" s="735"/>
      <c r="Z95" s="735"/>
      <c r="AA95" s="735"/>
      <c r="AB95" s="735"/>
      <c r="AC95" s="735"/>
      <c r="AD95" s="735"/>
      <c r="AE95" s="735"/>
      <c r="AF95" s="735"/>
      <c r="AG95" s="735"/>
      <c r="AH95" s="735"/>
      <c r="AI95" s="735"/>
      <c r="AJ95" s="735"/>
      <c r="AK95" s="735"/>
      <c r="AL95" s="735"/>
      <c r="AM95" s="735"/>
      <c r="AN95" s="735"/>
      <c r="AO95" s="735"/>
      <c r="AP95" s="735"/>
      <c r="AQ95" s="735"/>
      <c r="AR95" s="735"/>
      <c r="AS95" s="735"/>
      <c r="AT95" s="735"/>
      <c r="AU95" s="735"/>
    </row>
    <row r="96" spans="1:47" ht="15.5" x14ac:dyDescent="0.35">
      <c r="A96" s="735"/>
      <c r="B96" s="735"/>
      <c r="C96" s="762"/>
      <c r="D96" s="735"/>
      <c r="E96" s="735"/>
      <c r="F96" s="735"/>
      <c r="G96" s="735"/>
      <c r="H96" s="735"/>
      <c r="I96" s="735"/>
      <c r="J96" s="735"/>
      <c r="K96" s="735"/>
      <c r="L96" s="735"/>
      <c r="M96" s="735"/>
      <c r="N96" s="735"/>
      <c r="O96" s="735"/>
      <c r="P96" s="735"/>
      <c r="Q96" s="735"/>
      <c r="R96" s="735"/>
      <c r="S96" s="735"/>
      <c r="T96" s="735"/>
      <c r="U96" s="735"/>
      <c r="V96" s="735"/>
      <c r="W96" s="735"/>
      <c r="X96" s="735"/>
      <c r="Y96" s="735"/>
      <c r="Z96" s="735"/>
      <c r="AA96" s="735"/>
      <c r="AB96" s="735"/>
      <c r="AC96" s="735"/>
      <c r="AD96" s="735"/>
      <c r="AE96" s="735"/>
      <c r="AF96" s="735"/>
      <c r="AG96" s="735"/>
      <c r="AH96" s="735"/>
      <c r="AI96" s="735"/>
      <c r="AJ96" s="735"/>
      <c r="AK96" s="735"/>
      <c r="AL96" s="735"/>
      <c r="AM96" s="735"/>
      <c r="AN96" s="735"/>
      <c r="AO96" s="735"/>
      <c r="AP96" s="735"/>
      <c r="AQ96" s="735"/>
      <c r="AR96" s="735"/>
      <c r="AS96" s="735"/>
      <c r="AT96" s="735"/>
      <c r="AU96" s="735"/>
    </row>
    <row r="97" spans="1:47" ht="15.5" x14ac:dyDescent="0.35">
      <c r="A97" s="735"/>
      <c r="B97" s="735"/>
      <c r="C97" s="762"/>
      <c r="D97" s="735"/>
      <c r="E97" s="735"/>
      <c r="F97" s="735"/>
      <c r="G97" s="735"/>
      <c r="H97" s="735"/>
      <c r="I97" s="735"/>
      <c r="J97" s="735"/>
      <c r="K97" s="735"/>
      <c r="L97" s="735"/>
      <c r="M97" s="735"/>
      <c r="N97" s="735"/>
      <c r="O97" s="735"/>
      <c r="P97" s="735"/>
      <c r="Q97" s="735"/>
      <c r="R97" s="735"/>
      <c r="S97" s="735"/>
      <c r="T97" s="735"/>
      <c r="U97" s="735"/>
      <c r="V97" s="735"/>
      <c r="W97" s="735"/>
      <c r="X97" s="735"/>
      <c r="Y97" s="735"/>
      <c r="Z97" s="735"/>
      <c r="AA97" s="735"/>
      <c r="AB97" s="735"/>
      <c r="AC97" s="735"/>
      <c r="AD97" s="735"/>
      <c r="AE97" s="735"/>
      <c r="AF97" s="735"/>
      <c r="AG97" s="735"/>
      <c r="AH97" s="735"/>
      <c r="AI97" s="735"/>
      <c r="AJ97" s="735"/>
      <c r="AK97" s="735"/>
      <c r="AL97" s="735"/>
      <c r="AM97" s="735"/>
      <c r="AN97" s="735"/>
      <c r="AO97" s="735"/>
      <c r="AP97" s="735"/>
      <c r="AQ97" s="735"/>
      <c r="AR97" s="735"/>
      <c r="AS97" s="735"/>
      <c r="AT97" s="735"/>
      <c r="AU97" s="735"/>
    </row>
    <row r="98" spans="1:47" ht="15.5" x14ac:dyDescent="0.35">
      <c r="A98" s="735"/>
      <c r="B98" s="735"/>
      <c r="C98" s="762"/>
      <c r="D98" s="735"/>
      <c r="E98" s="735"/>
      <c r="F98" s="735"/>
      <c r="G98" s="735"/>
      <c r="H98" s="735"/>
      <c r="I98" s="735"/>
      <c r="J98" s="735"/>
      <c r="K98" s="735"/>
      <c r="L98" s="735"/>
      <c r="M98" s="735"/>
      <c r="N98" s="735"/>
      <c r="O98" s="735"/>
      <c r="P98" s="735"/>
      <c r="Q98" s="735"/>
      <c r="R98" s="735"/>
      <c r="S98" s="735"/>
      <c r="T98" s="735"/>
      <c r="U98" s="735"/>
      <c r="V98" s="735"/>
      <c r="W98" s="735"/>
      <c r="X98" s="735"/>
      <c r="Y98" s="735"/>
      <c r="Z98" s="735"/>
      <c r="AA98" s="735"/>
      <c r="AB98" s="735"/>
      <c r="AC98" s="735"/>
      <c r="AD98" s="735"/>
      <c r="AE98" s="735"/>
      <c r="AF98" s="735"/>
      <c r="AG98" s="735"/>
      <c r="AH98" s="735"/>
      <c r="AI98" s="735"/>
      <c r="AJ98" s="735"/>
      <c r="AK98" s="735"/>
      <c r="AL98" s="735"/>
      <c r="AM98" s="735"/>
      <c r="AN98" s="735"/>
      <c r="AO98" s="735"/>
      <c r="AP98" s="735"/>
      <c r="AQ98" s="735"/>
      <c r="AR98" s="735"/>
      <c r="AS98" s="735"/>
      <c r="AT98" s="735"/>
      <c r="AU98" s="735"/>
    </row>
    <row r="99" spans="1:47" ht="15.5" x14ac:dyDescent="0.35">
      <c r="A99" s="735"/>
      <c r="B99" s="735"/>
      <c r="C99" s="762"/>
      <c r="D99" s="735"/>
      <c r="E99" s="735"/>
      <c r="F99" s="735"/>
      <c r="G99" s="735"/>
      <c r="H99" s="735"/>
      <c r="I99" s="735"/>
      <c r="J99" s="735"/>
      <c r="K99" s="735"/>
      <c r="L99" s="735"/>
      <c r="M99" s="735"/>
      <c r="N99" s="735"/>
      <c r="O99" s="735"/>
      <c r="P99" s="735"/>
      <c r="Q99" s="735"/>
      <c r="R99" s="735"/>
      <c r="S99" s="735"/>
      <c r="T99" s="735"/>
      <c r="U99" s="735"/>
      <c r="V99" s="735"/>
      <c r="W99" s="735"/>
      <c r="X99" s="735"/>
      <c r="Y99" s="735"/>
      <c r="Z99" s="735"/>
      <c r="AA99" s="735"/>
      <c r="AB99" s="735"/>
      <c r="AC99" s="735"/>
      <c r="AD99" s="735"/>
      <c r="AE99" s="735"/>
      <c r="AF99" s="735"/>
      <c r="AG99" s="735"/>
      <c r="AH99" s="735"/>
      <c r="AI99" s="735"/>
      <c r="AJ99" s="735"/>
      <c r="AK99" s="735"/>
      <c r="AL99" s="735"/>
      <c r="AM99" s="735"/>
      <c r="AN99" s="735"/>
      <c r="AO99" s="735"/>
      <c r="AP99" s="735"/>
      <c r="AQ99" s="735"/>
      <c r="AR99" s="735"/>
      <c r="AS99" s="735"/>
      <c r="AT99" s="735"/>
      <c r="AU99" s="735"/>
    </row>
    <row r="100" spans="1:47" ht="15.5" x14ac:dyDescent="0.35">
      <c r="A100" s="735"/>
      <c r="B100" s="735"/>
      <c r="C100" s="762"/>
      <c r="D100" s="735"/>
      <c r="E100" s="735"/>
      <c r="F100" s="735"/>
      <c r="G100" s="735"/>
      <c r="H100" s="735"/>
      <c r="I100" s="735"/>
      <c r="J100" s="735"/>
      <c r="K100" s="735"/>
      <c r="L100" s="735"/>
      <c r="M100" s="735"/>
      <c r="N100" s="735"/>
      <c r="O100" s="735"/>
      <c r="P100" s="735"/>
      <c r="Q100" s="735"/>
      <c r="R100" s="735"/>
      <c r="S100" s="735"/>
      <c r="T100" s="735"/>
      <c r="U100" s="735"/>
      <c r="V100" s="735"/>
      <c r="W100" s="735"/>
      <c r="X100" s="735"/>
      <c r="Y100" s="735"/>
      <c r="Z100" s="735"/>
      <c r="AA100" s="735"/>
      <c r="AB100" s="735"/>
      <c r="AC100" s="735"/>
      <c r="AD100" s="735"/>
      <c r="AE100" s="735"/>
      <c r="AF100" s="735"/>
      <c r="AG100" s="735"/>
      <c r="AH100" s="735"/>
      <c r="AI100" s="735"/>
      <c r="AJ100" s="735"/>
      <c r="AK100" s="735"/>
      <c r="AL100" s="735"/>
      <c r="AM100" s="735"/>
      <c r="AN100" s="735"/>
      <c r="AO100" s="735"/>
      <c r="AP100" s="735"/>
      <c r="AQ100" s="735"/>
      <c r="AR100" s="735"/>
      <c r="AS100" s="735"/>
      <c r="AT100" s="735"/>
      <c r="AU100" s="735"/>
    </row>
    <row r="101" spans="1:47" ht="15.5" x14ac:dyDescent="0.35">
      <c r="A101" s="735"/>
      <c r="B101" s="735"/>
      <c r="C101" s="762"/>
      <c r="D101" s="735"/>
      <c r="E101" s="735"/>
      <c r="F101" s="735"/>
      <c r="G101" s="735"/>
      <c r="H101" s="735"/>
      <c r="I101" s="735"/>
      <c r="J101" s="735"/>
      <c r="K101" s="735"/>
      <c r="L101" s="735"/>
      <c r="M101" s="735"/>
      <c r="N101" s="735"/>
      <c r="O101" s="735"/>
      <c r="P101" s="735"/>
      <c r="Q101" s="735"/>
      <c r="R101" s="735"/>
      <c r="S101" s="735"/>
      <c r="T101" s="735"/>
      <c r="U101" s="735"/>
      <c r="V101" s="735"/>
      <c r="W101" s="735"/>
      <c r="X101" s="735"/>
      <c r="Y101" s="735"/>
      <c r="Z101" s="735"/>
      <c r="AA101" s="735"/>
      <c r="AB101" s="735"/>
      <c r="AC101" s="735"/>
      <c r="AD101" s="735"/>
      <c r="AE101" s="735"/>
      <c r="AF101" s="735"/>
      <c r="AG101" s="735"/>
      <c r="AH101" s="735"/>
      <c r="AI101" s="735"/>
      <c r="AJ101" s="735"/>
      <c r="AK101" s="735"/>
      <c r="AL101" s="735"/>
      <c r="AM101" s="735"/>
      <c r="AN101" s="735"/>
      <c r="AO101" s="735"/>
      <c r="AP101" s="735"/>
      <c r="AQ101" s="735"/>
      <c r="AR101" s="735"/>
      <c r="AS101" s="735"/>
      <c r="AT101" s="735"/>
      <c r="AU101" s="735"/>
    </row>
    <row r="102" spans="1:47" ht="15.5" x14ac:dyDescent="0.35">
      <c r="A102" s="735"/>
      <c r="B102" s="735"/>
      <c r="C102" s="762"/>
      <c r="D102" s="735"/>
      <c r="E102" s="735"/>
      <c r="F102" s="735"/>
      <c r="G102" s="735"/>
      <c r="H102" s="735"/>
      <c r="I102" s="735"/>
      <c r="J102" s="735"/>
      <c r="K102" s="735"/>
      <c r="L102" s="735"/>
      <c r="M102" s="735"/>
      <c r="N102" s="735"/>
      <c r="O102" s="735"/>
      <c r="P102" s="735"/>
      <c r="Q102" s="735"/>
      <c r="R102" s="735"/>
      <c r="S102" s="735"/>
      <c r="T102" s="735"/>
      <c r="U102" s="735"/>
      <c r="V102" s="735"/>
      <c r="W102" s="735"/>
      <c r="X102" s="735"/>
      <c r="Y102" s="735"/>
      <c r="Z102" s="735"/>
      <c r="AA102" s="735"/>
      <c r="AB102" s="735"/>
      <c r="AC102" s="735"/>
      <c r="AD102" s="735"/>
      <c r="AE102" s="735"/>
      <c r="AF102" s="735"/>
      <c r="AG102" s="735"/>
      <c r="AH102" s="735"/>
      <c r="AI102" s="735"/>
      <c r="AJ102" s="735"/>
      <c r="AK102" s="735"/>
      <c r="AL102" s="735"/>
      <c r="AM102" s="735"/>
      <c r="AN102" s="735"/>
      <c r="AO102" s="735"/>
      <c r="AP102" s="735"/>
      <c r="AQ102" s="735"/>
      <c r="AR102" s="735"/>
      <c r="AS102" s="735"/>
      <c r="AT102" s="735"/>
      <c r="AU102" s="735"/>
    </row>
    <row r="103" spans="1:47" ht="15.5" x14ac:dyDescent="0.35">
      <c r="A103" s="735"/>
      <c r="B103" s="735"/>
      <c r="C103" s="762"/>
      <c r="D103" s="735"/>
      <c r="E103" s="735"/>
      <c r="F103" s="735"/>
      <c r="G103" s="735"/>
      <c r="H103" s="735"/>
      <c r="I103" s="735"/>
      <c r="J103" s="735"/>
      <c r="K103" s="735"/>
      <c r="L103" s="735"/>
      <c r="M103" s="735"/>
      <c r="N103" s="735"/>
      <c r="O103" s="735"/>
      <c r="P103" s="735"/>
      <c r="Q103" s="735"/>
      <c r="R103" s="735"/>
      <c r="S103" s="735"/>
      <c r="T103" s="735"/>
      <c r="U103" s="735"/>
      <c r="V103" s="735"/>
      <c r="W103" s="735"/>
      <c r="X103" s="735"/>
      <c r="Y103" s="735"/>
      <c r="Z103" s="735"/>
      <c r="AA103" s="735"/>
      <c r="AB103" s="735"/>
      <c r="AC103" s="735"/>
      <c r="AD103" s="735"/>
      <c r="AE103" s="735"/>
      <c r="AF103" s="735"/>
      <c r="AG103" s="735"/>
      <c r="AH103" s="735"/>
      <c r="AI103" s="735"/>
      <c r="AJ103" s="735"/>
      <c r="AK103" s="735"/>
      <c r="AL103" s="735"/>
      <c r="AM103" s="735"/>
      <c r="AN103" s="735"/>
      <c r="AO103" s="735"/>
      <c r="AP103" s="735"/>
      <c r="AQ103" s="735"/>
      <c r="AR103" s="735"/>
      <c r="AS103" s="735"/>
      <c r="AT103" s="735"/>
      <c r="AU103" s="735"/>
    </row>
    <row r="104" spans="1:47" ht="15.5" x14ac:dyDescent="0.35">
      <c r="A104" s="735"/>
      <c r="B104" s="735"/>
      <c r="C104" s="762"/>
      <c r="D104" s="735"/>
      <c r="E104" s="735"/>
      <c r="F104" s="735"/>
      <c r="G104" s="735"/>
      <c r="H104" s="735"/>
      <c r="I104" s="735"/>
      <c r="J104" s="735"/>
      <c r="K104" s="735"/>
      <c r="L104" s="735"/>
      <c r="M104" s="735"/>
      <c r="N104" s="735"/>
      <c r="O104" s="735"/>
      <c r="P104" s="735"/>
      <c r="Q104" s="735"/>
      <c r="R104" s="735"/>
      <c r="S104" s="735"/>
      <c r="T104" s="735"/>
      <c r="U104" s="735"/>
      <c r="V104" s="735"/>
      <c r="W104" s="735"/>
      <c r="X104" s="735"/>
      <c r="Y104" s="735"/>
      <c r="Z104" s="735"/>
      <c r="AA104" s="735"/>
      <c r="AB104" s="735"/>
      <c r="AC104" s="735"/>
      <c r="AD104" s="735"/>
      <c r="AE104" s="735"/>
      <c r="AF104" s="735"/>
      <c r="AG104" s="735"/>
      <c r="AH104" s="735"/>
      <c r="AI104" s="735"/>
      <c r="AJ104" s="735"/>
      <c r="AK104" s="735"/>
      <c r="AL104" s="735"/>
      <c r="AM104" s="735"/>
      <c r="AN104" s="735"/>
      <c r="AO104" s="735"/>
      <c r="AP104" s="735"/>
      <c r="AQ104" s="735"/>
      <c r="AR104" s="735"/>
      <c r="AS104" s="735"/>
      <c r="AT104" s="735"/>
      <c r="AU104" s="735"/>
    </row>
    <row r="105" spans="1:47" ht="15.5" x14ac:dyDescent="0.35">
      <c r="A105" s="735"/>
      <c r="B105" s="735"/>
      <c r="C105" s="762"/>
      <c r="D105" s="735"/>
      <c r="E105" s="735"/>
      <c r="F105" s="735"/>
      <c r="G105" s="735"/>
      <c r="H105" s="735"/>
      <c r="I105" s="735"/>
      <c r="J105" s="735"/>
      <c r="K105" s="735"/>
      <c r="L105" s="735"/>
      <c r="M105" s="735"/>
      <c r="N105" s="735"/>
      <c r="O105" s="735"/>
      <c r="P105" s="735"/>
      <c r="Q105" s="735"/>
      <c r="R105" s="735"/>
      <c r="S105" s="735"/>
      <c r="T105" s="735"/>
      <c r="U105" s="735"/>
      <c r="V105" s="735"/>
      <c r="W105" s="735"/>
      <c r="X105" s="735"/>
      <c r="Y105" s="735"/>
      <c r="Z105" s="735"/>
      <c r="AA105" s="735"/>
      <c r="AB105" s="735"/>
      <c r="AC105" s="735"/>
      <c r="AD105" s="735"/>
      <c r="AE105" s="735"/>
      <c r="AF105" s="735"/>
      <c r="AG105" s="735"/>
      <c r="AH105" s="735"/>
      <c r="AI105" s="735"/>
      <c r="AJ105" s="735"/>
      <c r="AK105" s="735"/>
      <c r="AL105" s="735"/>
      <c r="AM105" s="735"/>
      <c r="AN105" s="735"/>
      <c r="AO105" s="735"/>
      <c r="AP105" s="735"/>
      <c r="AQ105" s="735"/>
      <c r="AR105" s="735"/>
      <c r="AS105" s="735"/>
      <c r="AT105" s="735"/>
      <c r="AU105" s="735"/>
    </row>
    <row r="106" spans="1:47" ht="15.5" x14ac:dyDescent="0.35">
      <c r="A106" s="735"/>
      <c r="B106" s="735"/>
      <c r="C106" s="762"/>
      <c r="D106" s="735"/>
      <c r="E106" s="735"/>
      <c r="F106" s="735"/>
      <c r="G106" s="735"/>
      <c r="H106" s="735"/>
      <c r="I106" s="735"/>
      <c r="J106" s="735"/>
      <c r="K106" s="735"/>
      <c r="L106" s="735"/>
      <c r="M106" s="735"/>
      <c r="N106" s="735"/>
      <c r="O106" s="735"/>
      <c r="P106" s="735"/>
      <c r="Q106" s="735"/>
      <c r="R106" s="735"/>
      <c r="S106" s="735"/>
      <c r="T106" s="735"/>
      <c r="U106" s="735"/>
      <c r="V106" s="735"/>
      <c r="W106" s="735"/>
      <c r="X106" s="735"/>
      <c r="Y106" s="735"/>
      <c r="Z106" s="735"/>
      <c r="AA106" s="735"/>
      <c r="AB106" s="735"/>
      <c r="AC106" s="735"/>
      <c r="AD106" s="735"/>
      <c r="AE106" s="735"/>
      <c r="AF106" s="735"/>
      <c r="AG106" s="735"/>
      <c r="AH106" s="735"/>
      <c r="AI106" s="735"/>
      <c r="AJ106" s="735"/>
      <c r="AK106" s="735"/>
      <c r="AL106" s="735"/>
      <c r="AM106" s="735"/>
      <c r="AN106" s="735"/>
      <c r="AO106" s="735"/>
      <c r="AP106" s="735"/>
      <c r="AQ106" s="735"/>
      <c r="AR106" s="735"/>
      <c r="AS106" s="735"/>
      <c r="AT106" s="735"/>
      <c r="AU106" s="735"/>
    </row>
    <row r="107" spans="1:47" ht="15.5" x14ac:dyDescent="0.35">
      <c r="A107" s="735"/>
      <c r="B107" s="735"/>
      <c r="C107" s="762"/>
      <c r="D107" s="735"/>
      <c r="E107" s="735"/>
      <c r="F107" s="735"/>
      <c r="G107" s="735"/>
      <c r="H107" s="735"/>
      <c r="I107" s="735"/>
      <c r="J107" s="735"/>
      <c r="K107" s="735"/>
      <c r="L107" s="735"/>
      <c r="M107" s="735"/>
      <c r="N107" s="735"/>
      <c r="O107" s="735"/>
      <c r="P107" s="735"/>
      <c r="Q107" s="735"/>
      <c r="R107" s="735"/>
      <c r="S107" s="735"/>
      <c r="T107" s="735"/>
      <c r="U107" s="735"/>
      <c r="V107" s="735"/>
      <c r="W107" s="735"/>
      <c r="X107" s="735"/>
      <c r="Y107" s="735"/>
      <c r="Z107" s="735"/>
      <c r="AA107" s="735"/>
      <c r="AB107" s="735"/>
      <c r="AC107" s="735"/>
      <c r="AD107" s="735"/>
      <c r="AE107" s="735"/>
      <c r="AF107" s="735"/>
      <c r="AG107" s="735"/>
      <c r="AH107" s="735"/>
      <c r="AI107" s="735"/>
      <c r="AJ107" s="735"/>
      <c r="AK107" s="735"/>
      <c r="AL107" s="735"/>
      <c r="AM107" s="735"/>
      <c r="AN107" s="735"/>
      <c r="AO107" s="735"/>
      <c r="AP107" s="735"/>
      <c r="AQ107" s="735"/>
      <c r="AR107" s="735"/>
      <c r="AS107" s="735"/>
      <c r="AT107" s="735"/>
      <c r="AU107" s="735"/>
    </row>
    <row r="108" spans="1:47" ht="15.5" x14ac:dyDescent="0.35">
      <c r="A108" s="735"/>
      <c r="B108" s="735"/>
      <c r="C108" s="762"/>
      <c r="D108" s="735"/>
      <c r="E108" s="735"/>
      <c r="F108" s="735"/>
      <c r="G108" s="735"/>
      <c r="H108" s="735"/>
      <c r="I108" s="735"/>
      <c r="J108" s="735"/>
      <c r="K108" s="735"/>
      <c r="L108" s="735"/>
      <c r="M108" s="735"/>
      <c r="N108" s="735"/>
      <c r="O108" s="735"/>
      <c r="P108" s="735"/>
      <c r="Q108" s="735"/>
      <c r="R108" s="735"/>
      <c r="S108" s="735"/>
      <c r="T108" s="735"/>
      <c r="U108" s="735"/>
      <c r="V108" s="735"/>
      <c r="W108" s="735"/>
      <c r="X108" s="735"/>
      <c r="Y108" s="735"/>
      <c r="Z108" s="735"/>
      <c r="AA108" s="735"/>
      <c r="AB108" s="735"/>
      <c r="AC108" s="735"/>
      <c r="AD108" s="735"/>
      <c r="AE108" s="735"/>
      <c r="AF108" s="735"/>
      <c r="AG108" s="735"/>
      <c r="AH108" s="735"/>
      <c r="AI108" s="735"/>
      <c r="AJ108" s="735"/>
      <c r="AK108" s="735"/>
      <c r="AL108" s="735"/>
      <c r="AM108" s="735"/>
      <c r="AN108" s="735"/>
      <c r="AO108" s="735"/>
      <c r="AP108" s="735"/>
      <c r="AQ108" s="735"/>
      <c r="AR108" s="735"/>
      <c r="AS108" s="735"/>
      <c r="AT108" s="735"/>
      <c r="AU108" s="735"/>
    </row>
    <row r="109" spans="1:47" ht="15.5" x14ac:dyDescent="0.35">
      <c r="A109" s="735"/>
      <c r="B109" s="735"/>
      <c r="C109" s="762"/>
      <c r="D109" s="735"/>
      <c r="E109" s="735"/>
      <c r="F109" s="735"/>
      <c r="G109" s="735"/>
      <c r="H109" s="735"/>
      <c r="I109" s="735"/>
      <c r="J109" s="735"/>
      <c r="K109" s="735"/>
      <c r="L109" s="735"/>
      <c r="M109" s="735"/>
      <c r="N109" s="735"/>
      <c r="O109" s="735"/>
      <c r="P109" s="735"/>
      <c r="Q109" s="735"/>
      <c r="R109" s="735"/>
      <c r="S109" s="735"/>
      <c r="T109" s="735"/>
      <c r="U109" s="735"/>
      <c r="V109" s="735"/>
      <c r="W109" s="735"/>
      <c r="X109" s="735"/>
      <c r="Y109" s="735"/>
      <c r="Z109" s="735"/>
      <c r="AA109" s="735"/>
      <c r="AB109" s="735"/>
      <c r="AC109" s="735"/>
      <c r="AD109" s="735"/>
      <c r="AE109" s="735"/>
      <c r="AF109" s="735"/>
      <c r="AG109" s="735"/>
      <c r="AH109" s="735"/>
      <c r="AI109" s="735"/>
      <c r="AJ109" s="735"/>
      <c r="AK109" s="735"/>
      <c r="AL109" s="735"/>
      <c r="AM109" s="735"/>
      <c r="AN109" s="735"/>
      <c r="AO109" s="735"/>
      <c r="AP109" s="735"/>
      <c r="AQ109" s="735"/>
      <c r="AR109" s="735"/>
      <c r="AS109" s="735"/>
      <c r="AT109" s="735"/>
      <c r="AU109" s="735"/>
    </row>
    <row r="110" spans="1:47" ht="15.5" x14ac:dyDescent="0.35">
      <c r="A110" s="735"/>
      <c r="B110" s="735"/>
      <c r="C110" s="762"/>
      <c r="D110" s="735"/>
      <c r="E110" s="735"/>
      <c r="F110" s="735"/>
      <c r="G110" s="735"/>
      <c r="H110" s="735"/>
      <c r="I110" s="735"/>
      <c r="J110" s="735"/>
      <c r="K110" s="735"/>
      <c r="L110" s="735"/>
      <c r="M110" s="735"/>
      <c r="N110" s="735"/>
      <c r="O110" s="735"/>
      <c r="P110" s="735"/>
      <c r="Q110" s="735"/>
      <c r="R110" s="735"/>
      <c r="S110" s="735"/>
      <c r="T110" s="735"/>
      <c r="U110" s="735"/>
      <c r="V110" s="735"/>
      <c r="W110" s="735"/>
      <c r="X110" s="735"/>
      <c r="Y110" s="735"/>
      <c r="Z110" s="735"/>
      <c r="AA110" s="735"/>
      <c r="AB110" s="735"/>
      <c r="AC110" s="735"/>
      <c r="AD110" s="735"/>
      <c r="AE110" s="735"/>
      <c r="AF110" s="735"/>
      <c r="AG110" s="735"/>
      <c r="AH110" s="735"/>
      <c r="AI110" s="735"/>
      <c r="AJ110" s="735"/>
      <c r="AK110" s="735"/>
      <c r="AL110" s="735"/>
      <c r="AM110" s="735"/>
      <c r="AN110" s="735"/>
      <c r="AO110" s="735"/>
      <c r="AP110" s="735"/>
      <c r="AQ110" s="735"/>
      <c r="AR110" s="735"/>
      <c r="AS110" s="735"/>
      <c r="AT110" s="735"/>
      <c r="AU110" s="735"/>
    </row>
    <row r="111" spans="1:47" ht="15.5" x14ac:dyDescent="0.35">
      <c r="A111" s="735"/>
      <c r="B111" s="735"/>
      <c r="C111" s="762"/>
      <c r="D111" s="735"/>
      <c r="E111" s="735"/>
      <c r="F111" s="735"/>
      <c r="G111" s="735"/>
      <c r="H111" s="735"/>
      <c r="I111" s="735"/>
      <c r="J111" s="735"/>
      <c r="K111" s="735"/>
      <c r="L111" s="735"/>
      <c r="M111" s="735"/>
      <c r="N111" s="735"/>
      <c r="O111" s="735"/>
      <c r="P111" s="735"/>
      <c r="Q111" s="735"/>
      <c r="R111" s="735"/>
      <c r="S111" s="735"/>
      <c r="T111" s="735"/>
      <c r="U111" s="735"/>
      <c r="V111" s="735"/>
      <c r="W111" s="735"/>
      <c r="X111" s="735"/>
      <c r="Y111" s="735"/>
      <c r="Z111" s="735"/>
      <c r="AA111" s="735"/>
      <c r="AB111" s="735"/>
      <c r="AC111" s="735"/>
      <c r="AD111" s="735"/>
      <c r="AE111" s="735"/>
      <c r="AF111" s="735"/>
      <c r="AG111" s="735"/>
      <c r="AH111" s="735"/>
      <c r="AI111" s="735"/>
      <c r="AJ111" s="735"/>
      <c r="AK111" s="735"/>
      <c r="AL111" s="735"/>
      <c r="AM111" s="735"/>
      <c r="AN111" s="735"/>
      <c r="AO111" s="735"/>
      <c r="AP111" s="735"/>
      <c r="AQ111" s="735"/>
      <c r="AR111" s="735"/>
      <c r="AS111" s="735"/>
      <c r="AT111" s="735"/>
      <c r="AU111" s="735"/>
    </row>
    <row r="112" spans="1:47" ht="15.5" x14ac:dyDescent="0.35">
      <c r="A112" s="735"/>
      <c r="B112" s="735"/>
      <c r="C112" s="762"/>
      <c r="D112" s="735"/>
      <c r="E112" s="735"/>
      <c r="F112" s="735"/>
      <c r="G112" s="735"/>
      <c r="H112" s="735"/>
      <c r="I112" s="735"/>
      <c r="J112" s="735"/>
      <c r="K112" s="735"/>
      <c r="L112" s="735"/>
      <c r="M112" s="735"/>
      <c r="N112" s="735"/>
      <c r="O112" s="735"/>
      <c r="P112" s="735"/>
      <c r="Q112" s="735"/>
      <c r="R112" s="735"/>
      <c r="S112" s="735"/>
      <c r="T112" s="735"/>
      <c r="U112" s="735"/>
      <c r="V112" s="735"/>
      <c r="W112" s="735"/>
      <c r="X112" s="735"/>
      <c r="Y112" s="735"/>
      <c r="Z112" s="735"/>
      <c r="AA112" s="735"/>
      <c r="AB112" s="735"/>
      <c r="AC112" s="735"/>
      <c r="AD112" s="735"/>
      <c r="AE112" s="735"/>
      <c r="AF112" s="735"/>
      <c r="AG112" s="735"/>
      <c r="AH112" s="735"/>
      <c r="AI112" s="735"/>
      <c r="AJ112" s="735"/>
      <c r="AK112" s="735"/>
      <c r="AL112" s="735"/>
      <c r="AM112" s="735"/>
      <c r="AN112" s="735"/>
      <c r="AO112" s="735"/>
      <c r="AP112" s="735"/>
      <c r="AQ112" s="735"/>
      <c r="AR112" s="735"/>
      <c r="AS112" s="735"/>
      <c r="AT112" s="735"/>
      <c r="AU112" s="735"/>
    </row>
    <row r="113" spans="1:47" ht="15.5" x14ac:dyDescent="0.35">
      <c r="A113" s="735"/>
      <c r="B113" s="735"/>
      <c r="C113" s="762"/>
      <c r="D113" s="735"/>
      <c r="E113" s="735"/>
      <c r="F113" s="735"/>
      <c r="G113" s="735"/>
      <c r="H113" s="735"/>
      <c r="I113" s="735"/>
      <c r="J113" s="735"/>
      <c r="K113" s="735"/>
      <c r="L113" s="735"/>
      <c r="M113" s="735"/>
      <c r="N113" s="735"/>
      <c r="O113" s="735"/>
      <c r="P113" s="735"/>
      <c r="Q113" s="735"/>
      <c r="R113" s="735"/>
      <c r="S113" s="735"/>
      <c r="T113" s="735"/>
      <c r="U113" s="735"/>
      <c r="V113" s="735"/>
      <c r="W113" s="735"/>
      <c r="X113" s="735"/>
      <c r="Y113" s="735"/>
      <c r="Z113" s="735"/>
      <c r="AA113" s="735"/>
      <c r="AB113" s="735"/>
      <c r="AC113" s="735"/>
      <c r="AD113" s="735"/>
      <c r="AE113" s="735"/>
      <c r="AF113" s="735"/>
      <c r="AG113" s="735"/>
      <c r="AH113" s="735"/>
      <c r="AI113" s="735"/>
      <c r="AJ113" s="735"/>
      <c r="AK113" s="735"/>
      <c r="AL113" s="735"/>
      <c r="AM113" s="735"/>
      <c r="AN113" s="735"/>
      <c r="AO113" s="735"/>
      <c r="AP113" s="735"/>
      <c r="AQ113" s="735"/>
      <c r="AR113" s="735"/>
      <c r="AS113" s="735"/>
      <c r="AT113" s="735"/>
      <c r="AU113" s="735"/>
    </row>
    <row r="114" spans="1:47" ht="15.5" x14ac:dyDescent="0.35">
      <c r="A114" s="735"/>
      <c r="B114" s="735"/>
      <c r="C114" s="762"/>
      <c r="D114" s="735"/>
      <c r="E114" s="735"/>
      <c r="F114" s="735"/>
      <c r="G114" s="735"/>
      <c r="H114" s="735"/>
      <c r="I114" s="735"/>
      <c r="J114" s="735"/>
      <c r="K114" s="735"/>
      <c r="L114" s="735"/>
      <c r="M114" s="735"/>
      <c r="N114" s="735"/>
      <c r="O114" s="735"/>
      <c r="P114" s="735"/>
      <c r="Q114" s="735"/>
      <c r="R114" s="735"/>
      <c r="S114" s="735"/>
      <c r="T114" s="735"/>
      <c r="U114" s="735"/>
      <c r="V114" s="735"/>
      <c r="W114" s="735"/>
      <c r="X114" s="735"/>
      <c r="Y114" s="735"/>
      <c r="Z114" s="735"/>
      <c r="AA114" s="735"/>
      <c r="AB114" s="735"/>
      <c r="AC114" s="735"/>
      <c r="AD114" s="735"/>
      <c r="AE114" s="735"/>
      <c r="AF114" s="735"/>
      <c r="AG114" s="735"/>
      <c r="AH114" s="735"/>
      <c r="AI114" s="735"/>
      <c r="AJ114" s="735"/>
      <c r="AK114" s="735"/>
      <c r="AL114" s="735"/>
      <c r="AM114" s="735"/>
      <c r="AN114" s="735"/>
      <c r="AO114" s="735"/>
      <c r="AP114" s="735"/>
      <c r="AQ114" s="735"/>
      <c r="AR114" s="735"/>
      <c r="AS114" s="735"/>
      <c r="AT114" s="735"/>
      <c r="AU114" s="735"/>
    </row>
    <row r="115" spans="1:47" ht="15.5" x14ac:dyDescent="0.35">
      <c r="A115" s="735"/>
      <c r="B115" s="735"/>
      <c r="C115" s="762"/>
      <c r="D115" s="735"/>
      <c r="E115" s="735"/>
      <c r="F115" s="735"/>
      <c r="G115" s="735"/>
      <c r="H115" s="735"/>
      <c r="I115" s="735"/>
      <c r="J115" s="735"/>
      <c r="K115" s="735"/>
      <c r="L115" s="735"/>
      <c r="M115" s="735"/>
      <c r="N115" s="735"/>
      <c r="O115" s="735"/>
      <c r="P115" s="735"/>
      <c r="Q115" s="735"/>
      <c r="R115" s="735"/>
      <c r="S115" s="735"/>
      <c r="T115" s="735"/>
      <c r="U115" s="735"/>
      <c r="V115" s="735"/>
      <c r="W115" s="735"/>
      <c r="X115" s="735"/>
      <c r="Y115" s="735"/>
      <c r="Z115" s="735"/>
      <c r="AA115" s="735"/>
      <c r="AB115" s="735"/>
      <c r="AC115" s="735"/>
      <c r="AD115" s="735"/>
      <c r="AE115" s="735"/>
      <c r="AF115" s="735"/>
      <c r="AG115" s="735"/>
      <c r="AH115" s="735"/>
      <c r="AI115" s="735"/>
      <c r="AJ115" s="735"/>
      <c r="AK115" s="735"/>
      <c r="AL115" s="735"/>
      <c r="AM115" s="735"/>
      <c r="AN115" s="735"/>
      <c r="AO115" s="735"/>
      <c r="AP115" s="735"/>
      <c r="AQ115" s="735"/>
      <c r="AR115" s="735"/>
      <c r="AS115" s="735"/>
      <c r="AT115" s="735"/>
      <c r="AU115" s="735"/>
    </row>
    <row r="116" spans="1:47" ht="15.5" x14ac:dyDescent="0.35">
      <c r="A116" s="735"/>
      <c r="B116" s="735"/>
      <c r="C116" s="762"/>
      <c r="D116" s="735"/>
      <c r="E116" s="735"/>
      <c r="F116" s="735"/>
      <c r="G116" s="735"/>
      <c r="H116" s="735"/>
      <c r="I116" s="735"/>
      <c r="J116" s="735"/>
      <c r="K116" s="735"/>
      <c r="L116" s="735"/>
      <c r="M116" s="735"/>
      <c r="N116" s="735"/>
      <c r="O116" s="735"/>
      <c r="P116" s="735"/>
      <c r="Q116" s="735"/>
      <c r="R116" s="735"/>
      <c r="S116" s="735"/>
      <c r="T116" s="735"/>
      <c r="U116" s="735"/>
      <c r="V116" s="735"/>
      <c r="W116" s="735"/>
      <c r="X116" s="735"/>
      <c r="Y116" s="735"/>
      <c r="Z116" s="735"/>
      <c r="AA116" s="735"/>
      <c r="AB116" s="735"/>
      <c r="AC116" s="735"/>
      <c r="AD116" s="735"/>
      <c r="AE116" s="735"/>
      <c r="AF116" s="735"/>
      <c r="AG116" s="735"/>
      <c r="AH116" s="735"/>
      <c r="AI116" s="735"/>
      <c r="AJ116" s="735"/>
      <c r="AK116" s="735"/>
      <c r="AL116" s="735"/>
      <c r="AM116" s="735"/>
      <c r="AN116" s="735"/>
      <c r="AO116" s="735"/>
      <c r="AP116" s="735"/>
      <c r="AQ116" s="735"/>
      <c r="AR116" s="735"/>
      <c r="AS116" s="735"/>
      <c r="AT116" s="735"/>
      <c r="AU116" s="735"/>
    </row>
    <row r="117" spans="1:47" ht="15.5" x14ac:dyDescent="0.35">
      <c r="A117" s="735"/>
      <c r="B117" s="735"/>
      <c r="C117" s="762"/>
      <c r="D117" s="735"/>
      <c r="E117" s="735"/>
      <c r="F117" s="735"/>
      <c r="G117" s="735"/>
      <c r="H117" s="735"/>
      <c r="I117" s="735"/>
      <c r="J117" s="735"/>
      <c r="K117" s="735"/>
      <c r="L117" s="735"/>
      <c r="M117" s="735"/>
      <c r="N117" s="735"/>
      <c r="O117" s="735"/>
      <c r="P117" s="735"/>
      <c r="Q117" s="735"/>
      <c r="R117" s="735"/>
      <c r="S117" s="735"/>
      <c r="T117" s="735"/>
      <c r="U117" s="735"/>
      <c r="V117" s="735"/>
      <c r="W117" s="735"/>
      <c r="X117" s="735"/>
      <c r="Y117" s="735"/>
      <c r="Z117" s="735"/>
      <c r="AA117" s="735"/>
      <c r="AB117" s="735"/>
      <c r="AC117" s="735"/>
      <c r="AD117" s="735"/>
      <c r="AE117" s="735"/>
      <c r="AF117" s="735"/>
      <c r="AG117" s="735"/>
      <c r="AH117" s="735"/>
      <c r="AI117" s="735"/>
      <c r="AJ117" s="735"/>
      <c r="AK117" s="735"/>
      <c r="AL117" s="735"/>
      <c r="AM117" s="735"/>
      <c r="AN117" s="735"/>
      <c r="AO117" s="735"/>
      <c r="AP117" s="735"/>
      <c r="AQ117" s="735"/>
      <c r="AR117" s="735"/>
      <c r="AS117" s="735"/>
      <c r="AT117" s="735"/>
      <c r="AU117" s="735"/>
    </row>
    <row r="118" spans="1:47" ht="15.5" x14ac:dyDescent="0.35">
      <c r="A118" s="735"/>
      <c r="B118" s="735"/>
      <c r="C118" s="762"/>
      <c r="D118" s="735"/>
      <c r="E118" s="735"/>
      <c r="F118" s="735"/>
      <c r="G118" s="735"/>
      <c r="H118" s="735"/>
      <c r="I118" s="735"/>
      <c r="J118" s="735"/>
      <c r="K118" s="735"/>
      <c r="L118" s="735"/>
      <c r="M118" s="735"/>
      <c r="N118" s="735"/>
      <c r="O118" s="735"/>
      <c r="P118" s="735"/>
      <c r="Q118" s="735"/>
      <c r="R118" s="735"/>
      <c r="S118" s="735"/>
      <c r="T118" s="735"/>
      <c r="U118" s="735"/>
      <c r="V118" s="735"/>
      <c r="W118" s="735"/>
      <c r="X118" s="735"/>
      <c r="Y118" s="735"/>
      <c r="Z118" s="735"/>
      <c r="AA118" s="735"/>
      <c r="AB118" s="735"/>
      <c r="AC118" s="735"/>
      <c r="AD118" s="735"/>
      <c r="AE118" s="735"/>
      <c r="AF118" s="735"/>
      <c r="AG118" s="735"/>
      <c r="AH118" s="735"/>
      <c r="AI118" s="735"/>
      <c r="AJ118" s="735"/>
      <c r="AK118" s="735"/>
      <c r="AL118" s="735"/>
      <c r="AM118" s="735"/>
      <c r="AN118" s="735"/>
      <c r="AO118" s="735"/>
      <c r="AP118" s="735"/>
      <c r="AQ118" s="735"/>
      <c r="AR118" s="735"/>
      <c r="AS118" s="735"/>
      <c r="AT118" s="735"/>
      <c r="AU118" s="735"/>
    </row>
    <row r="119" spans="1:47" ht="15.5" x14ac:dyDescent="0.35">
      <c r="A119" s="735"/>
      <c r="B119" s="735"/>
      <c r="C119" s="762"/>
      <c r="D119" s="735"/>
      <c r="E119" s="735"/>
      <c r="F119" s="735"/>
      <c r="G119" s="735"/>
      <c r="H119" s="735"/>
      <c r="I119" s="735"/>
      <c r="J119" s="735"/>
      <c r="K119" s="735"/>
      <c r="L119" s="735"/>
      <c r="M119" s="735"/>
      <c r="N119" s="735"/>
      <c r="O119" s="735"/>
      <c r="P119" s="735"/>
      <c r="Q119" s="735"/>
      <c r="R119" s="735"/>
      <c r="S119" s="735"/>
      <c r="T119" s="735"/>
      <c r="U119" s="735"/>
      <c r="V119" s="735"/>
      <c r="W119" s="735"/>
      <c r="X119" s="735"/>
      <c r="Y119" s="735"/>
      <c r="Z119" s="735"/>
      <c r="AA119" s="735"/>
      <c r="AB119" s="735"/>
      <c r="AC119" s="735"/>
      <c r="AD119" s="735"/>
      <c r="AE119" s="735"/>
      <c r="AF119" s="735"/>
      <c r="AG119" s="735"/>
      <c r="AH119" s="735"/>
      <c r="AI119" s="735"/>
      <c r="AJ119" s="735"/>
      <c r="AK119" s="735"/>
      <c r="AL119" s="735"/>
      <c r="AM119" s="735"/>
      <c r="AN119" s="735"/>
      <c r="AO119" s="735"/>
      <c r="AP119" s="735"/>
      <c r="AQ119" s="735"/>
      <c r="AR119" s="735"/>
      <c r="AS119" s="735"/>
      <c r="AT119" s="735"/>
      <c r="AU119" s="735"/>
    </row>
    <row r="120" spans="1:47" ht="15.5" x14ac:dyDescent="0.35">
      <c r="A120" s="735"/>
      <c r="B120" s="735"/>
      <c r="C120" s="762"/>
      <c r="D120" s="735"/>
      <c r="E120" s="735"/>
      <c r="F120" s="735"/>
      <c r="G120" s="735"/>
      <c r="H120" s="735"/>
      <c r="I120" s="735"/>
      <c r="J120" s="735"/>
      <c r="K120" s="735"/>
      <c r="L120" s="735"/>
      <c r="M120" s="735"/>
      <c r="N120" s="735"/>
      <c r="O120" s="735"/>
      <c r="P120" s="735"/>
      <c r="Q120" s="735"/>
      <c r="R120" s="735"/>
      <c r="S120" s="735"/>
      <c r="T120" s="735"/>
      <c r="U120" s="735"/>
      <c r="V120" s="735"/>
      <c r="W120" s="735"/>
      <c r="X120" s="735"/>
      <c r="Y120" s="735"/>
      <c r="Z120" s="735"/>
      <c r="AA120" s="735"/>
      <c r="AB120" s="735"/>
      <c r="AC120" s="735"/>
      <c r="AD120" s="735"/>
      <c r="AE120" s="735"/>
      <c r="AF120" s="735"/>
      <c r="AG120" s="735"/>
      <c r="AH120" s="735"/>
      <c r="AI120" s="735"/>
      <c r="AJ120" s="735"/>
      <c r="AK120" s="735"/>
      <c r="AL120" s="735"/>
      <c r="AM120" s="735"/>
      <c r="AN120" s="735"/>
      <c r="AO120" s="735"/>
      <c r="AP120" s="735"/>
      <c r="AQ120" s="735"/>
      <c r="AR120" s="735"/>
      <c r="AS120" s="735"/>
      <c r="AT120" s="735"/>
      <c r="AU120" s="735"/>
    </row>
    <row r="121" spans="1:47" ht="15.5" x14ac:dyDescent="0.35">
      <c r="A121" s="735"/>
      <c r="B121" s="735"/>
      <c r="C121" s="762"/>
      <c r="D121" s="735"/>
      <c r="E121" s="735"/>
      <c r="F121" s="735"/>
      <c r="G121" s="735"/>
      <c r="H121" s="735"/>
      <c r="I121" s="735"/>
      <c r="J121" s="735"/>
      <c r="K121" s="735"/>
      <c r="L121" s="735"/>
      <c r="M121" s="735"/>
      <c r="N121" s="735"/>
      <c r="O121" s="735"/>
      <c r="P121" s="735"/>
      <c r="Q121" s="735"/>
      <c r="R121" s="735"/>
      <c r="S121" s="735"/>
      <c r="T121" s="735"/>
      <c r="U121" s="735"/>
      <c r="V121" s="735"/>
      <c r="W121" s="735"/>
      <c r="X121" s="735"/>
      <c r="Y121" s="735"/>
      <c r="Z121" s="735"/>
      <c r="AA121" s="735"/>
      <c r="AB121" s="735"/>
      <c r="AC121" s="735"/>
      <c r="AD121" s="735"/>
      <c r="AE121" s="735"/>
      <c r="AF121" s="735"/>
      <c r="AG121" s="735"/>
      <c r="AH121" s="735"/>
      <c r="AI121" s="735"/>
      <c r="AJ121" s="735"/>
      <c r="AK121" s="735"/>
      <c r="AL121" s="735"/>
      <c r="AM121" s="735"/>
      <c r="AN121" s="735"/>
      <c r="AO121" s="735"/>
      <c r="AP121" s="735"/>
      <c r="AQ121" s="735"/>
      <c r="AR121" s="735"/>
      <c r="AS121" s="735"/>
      <c r="AT121" s="735"/>
      <c r="AU121" s="735"/>
    </row>
    <row r="122" spans="1:47" ht="15.5" x14ac:dyDescent="0.35">
      <c r="A122" s="735"/>
      <c r="B122" s="735"/>
      <c r="C122" s="762"/>
      <c r="D122" s="735"/>
      <c r="E122" s="735"/>
      <c r="F122" s="735"/>
      <c r="G122" s="735"/>
      <c r="H122" s="735"/>
      <c r="I122" s="735"/>
      <c r="J122" s="735"/>
      <c r="K122" s="735"/>
      <c r="L122" s="735"/>
      <c r="M122" s="735"/>
      <c r="N122" s="735"/>
      <c r="O122" s="735"/>
      <c r="P122" s="735"/>
      <c r="Q122" s="735"/>
      <c r="R122" s="735"/>
      <c r="S122" s="735"/>
      <c r="T122" s="735"/>
      <c r="U122" s="735"/>
      <c r="V122" s="735"/>
      <c r="W122" s="735"/>
      <c r="X122" s="735"/>
      <c r="Y122" s="735"/>
      <c r="Z122" s="735"/>
      <c r="AA122" s="735"/>
      <c r="AB122" s="735"/>
      <c r="AC122" s="735"/>
      <c r="AD122" s="735"/>
      <c r="AE122" s="735"/>
      <c r="AF122" s="735"/>
      <c r="AG122" s="735"/>
      <c r="AH122" s="735"/>
      <c r="AI122" s="735"/>
      <c r="AJ122" s="735"/>
      <c r="AK122" s="735"/>
      <c r="AL122" s="735"/>
      <c r="AM122" s="735"/>
      <c r="AN122" s="735"/>
      <c r="AO122" s="735"/>
      <c r="AP122" s="735"/>
      <c r="AQ122" s="735"/>
      <c r="AR122" s="735"/>
      <c r="AS122" s="735"/>
      <c r="AT122" s="735"/>
      <c r="AU122" s="735"/>
    </row>
    <row r="123" spans="1:47" ht="15.5" x14ac:dyDescent="0.35">
      <c r="A123" s="735"/>
      <c r="B123" s="735"/>
      <c r="C123" s="762"/>
      <c r="D123" s="735"/>
      <c r="E123" s="735"/>
      <c r="F123" s="735"/>
      <c r="G123" s="735"/>
      <c r="H123" s="735"/>
      <c r="I123" s="735"/>
      <c r="J123" s="735"/>
      <c r="K123" s="735"/>
      <c r="L123" s="735"/>
      <c r="M123" s="735"/>
      <c r="N123" s="735"/>
      <c r="O123" s="735"/>
      <c r="P123" s="735"/>
      <c r="Q123" s="735"/>
      <c r="R123" s="735"/>
      <c r="S123" s="735"/>
      <c r="T123" s="735"/>
      <c r="U123" s="735"/>
      <c r="V123" s="735"/>
      <c r="W123" s="735"/>
      <c r="X123" s="735"/>
      <c r="Y123" s="735"/>
      <c r="Z123" s="735"/>
      <c r="AA123" s="735"/>
      <c r="AB123" s="735"/>
      <c r="AC123" s="735"/>
      <c r="AD123" s="735"/>
      <c r="AE123" s="735"/>
      <c r="AF123" s="735"/>
      <c r="AG123" s="735"/>
      <c r="AH123" s="735"/>
      <c r="AI123" s="735"/>
      <c r="AJ123" s="735"/>
      <c r="AK123" s="735"/>
      <c r="AL123" s="735"/>
      <c r="AM123" s="735"/>
      <c r="AN123" s="735"/>
      <c r="AO123" s="735"/>
      <c r="AP123" s="735"/>
      <c r="AQ123" s="735"/>
      <c r="AR123" s="735"/>
      <c r="AS123" s="735"/>
      <c r="AT123" s="735"/>
      <c r="AU123" s="735"/>
    </row>
    <row r="124" spans="1:47" ht="15.5" x14ac:dyDescent="0.35">
      <c r="A124" s="735"/>
      <c r="B124" s="735"/>
      <c r="C124" s="762"/>
      <c r="D124" s="735"/>
      <c r="E124" s="735"/>
      <c r="F124" s="735"/>
      <c r="G124" s="735"/>
      <c r="H124" s="735"/>
      <c r="I124" s="735"/>
      <c r="J124" s="735"/>
      <c r="K124" s="735"/>
      <c r="L124" s="735"/>
      <c r="M124" s="735"/>
      <c r="N124" s="735"/>
      <c r="O124" s="735"/>
      <c r="P124" s="735"/>
      <c r="Q124" s="735"/>
      <c r="R124" s="735"/>
      <c r="S124" s="735"/>
      <c r="T124" s="735"/>
      <c r="U124" s="735"/>
      <c r="V124" s="735"/>
      <c r="W124" s="735"/>
      <c r="X124" s="735"/>
      <c r="Y124" s="735"/>
      <c r="Z124" s="735"/>
      <c r="AA124" s="735"/>
      <c r="AB124" s="735"/>
      <c r="AC124" s="735"/>
      <c r="AD124" s="735"/>
      <c r="AE124" s="735"/>
      <c r="AF124" s="735"/>
      <c r="AG124" s="735"/>
      <c r="AH124" s="735"/>
      <c r="AI124" s="735"/>
      <c r="AJ124" s="735"/>
      <c r="AK124" s="735"/>
      <c r="AL124" s="735"/>
      <c r="AM124" s="735"/>
      <c r="AN124" s="735"/>
      <c r="AO124" s="735"/>
      <c r="AP124" s="735"/>
      <c r="AQ124" s="735"/>
      <c r="AR124" s="735"/>
      <c r="AS124" s="735"/>
      <c r="AT124" s="735"/>
      <c r="AU124" s="735"/>
    </row>
    <row r="125" spans="1:47" ht="15.5" x14ac:dyDescent="0.35">
      <c r="A125" s="735"/>
      <c r="B125" s="735"/>
      <c r="C125" s="762"/>
      <c r="D125" s="735"/>
      <c r="E125" s="735"/>
      <c r="F125" s="735"/>
      <c r="G125" s="735"/>
      <c r="H125" s="735"/>
      <c r="I125" s="735"/>
      <c r="J125" s="735"/>
      <c r="K125" s="735"/>
      <c r="L125" s="735"/>
      <c r="M125" s="735"/>
      <c r="N125" s="735"/>
      <c r="O125" s="735"/>
      <c r="P125" s="735"/>
      <c r="Q125" s="735"/>
      <c r="R125" s="735"/>
      <c r="S125" s="735"/>
      <c r="T125" s="735"/>
      <c r="U125" s="735"/>
      <c r="V125" s="735"/>
      <c r="W125" s="735"/>
      <c r="X125" s="735"/>
      <c r="Y125" s="735"/>
      <c r="Z125" s="735"/>
      <c r="AA125" s="735"/>
      <c r="AB125" s="735"/>
      <c r="AC125" s="735"/>
      <c r="AD125" s="735"/>
      <c r="AE125" s="735"/>
      <c r="AF125" s="735"/>
      <c r="AG125" s="735"/>
      <c r="AH125" s="735"/>
      <c r="AI125" s="735"/>
      <c r="AJ125" s="735"/>
      <c r="AK125" s="735"/>
      <c r="AL125" s="735"/>
      <c r="AM125" s="735"/>
      <c r="AN125" s="735"/>
      <c r="AO125" s="735"/>
      <c r="AP125" s="735"/>
      <c r="AQ125" s="735"/>
      <c r="AR125" s="735"/>
      <c r="AS125" s="735"/>
      <c r="AT125" s="735"/>
      <c r="AU125" s="735"/>
    </row>
    <row r="126" spans="1:47" ht="15.5" x14ac:dyDescent="0.35">
      <c r="A126" s="735"/>
      <c r="B126" s="735"/>
      <c r="C126" s="762"/>
      <c r="D126" s="735"/>
      <c r="E126" s="735"/>
      <c r="F126" s="735"/>
      <c r="G126" s="735"/>
      <c r="H126" s="735"/>
      <c r="I126" s="735"/>
      <c r="J126" s="735"/>
      <c r="K126" s="735"/>
      <c r="L126" s="735"/>
      <c r="M126" s="735"/>
      <c r="N126" s="735"/>
      <c r="O126" s="735"/>
      <c r="P126" s="735"/>
      <c r="Q126" s="735"/>
      <c r="R126" s="735"/>
      <c r="S126" s="735"/>
      <c r="T126" s="735"/>
      <c r="U126" s="735"/>
      <c r="V126" s="735"/>
      <c r="W126" s="735"/>
      <c r="X126" s="735"/>
      <c r="Y126" s="735"/>
      <c r="Z126" s="735"/>
      <c r="AA126" s="735"/>
      <c r="AB126" s="735"/>
      <c r="AC126" s="735"/>
      <c r="AD126" s="735"/>
      <c r="AE126" s="735"/>
      <c r="AF126" s="735"/>
      <c r="AG126" s="735"/>
      <c r="AH126" s="735"/>
      <c r="AI126" s="735"/>
      <c r="AJ126" s="735"/>
      <c r="AK126" s="735"/>
      <c r="AL126" s="735"/>
      <c r="AM126" s="735"/>
      <c r="AN126" s="735"/>
      <c r="AO126" s="735"/>
      <c r="AP126" s="735"/>
      <c r="AQ126" s="735"/>
      <c r="AR126" s="735"/>
      <c r="AS126" s="735"/>
      <c r="AT126" s="735"/>
      <c r="AU126" s="735"/>
    </row>
    <row r="127" spans="1:47" ht="15.5" x14ac:dyDescent="0.35">
      <c r="A127" s="735"/>
      <c r="B127" s="735"/>
      <c r="C127" s="762"/>
      <c r="D127" s="735"/>
      <c r="E127" s="735"/>
      <c r="F127" s="735"/>
      <c r="G127" s="735"/>
      <c r="H127" s="735"/>
      <c r="I127" s="735"/>
      <c r="J127" s="735"/>
      <c r="K127" s="735"/>
      <c r="L127" s="735"/>
      <c r="M127" s="735"/>
      <c r="N127" s="735"/>
      <c r="O127" s="735"/>
      <c r="P127" s="735"/>
      <c r="Q127" s="735"/>
      <c r="R127" s="735"/>
      <c r="S127" s="735"/>
      <c r="T127" s="735"/>
      <c r="U127" s="735"/>
      <c r="V127" s="735"/>
      <c r="W127" s="735"/>
      <c r="X127" s="735"/>
      <c r="Y127" s="735"/>
      <c r="Z127" s="735"/>
      <c r="AA127" s="735"/>
      <c r="AB127" s="735"/>
      <c r="AC127" s="735"/>
      <c r="AD127" s="735"/>
      <c r="AE127" s="735"/>
      <c r="AF127" s="735"/>
      <c r="AG127" s="735"/>
      <c r="AH127" s="735"/>
      <c r="AI127" s="735"/>
      <c r="AJ127" s="735"/>
      <c r="AK127" s="735"/>
      <c r="AL127" s="735"/>
      <c r="AM127" s="735"/>
      <c r="AN127" s="735"/>
      <c r="AO127" s="735"/>
      <c r="AP127" s="735"/>
      <c r="AQ127" s="735"/>
      <c r="AR127" s="735"/>
      <c r="AS127" s="735"/>
      <c r="AT127" s="735"/>
      <c r="AU127" s="735"/>
    </row>
    <row r="128" spans="1:47" ht="15.5" x14ac:dyDescent="0.35">
      <c r="A128" s="735"/>
      <c r="B128" s="735"/>
      <c r="C128" s="762"/>
      <c r="D128" s="735"/>
      <c r="E128" s="735"/>
      <c r="F128" s="735"/>
      <c r="G128" s="735"/>
      <c r="H128" s="735"/>
      <c r="I128" s="735"/>
      <c r="J128" s="735"/>
      <c r="K128" s="735"/>
      <c r="L128" s="735"/>
      <c r="M128" s="735"/>
      <c r="N128" s="735"/>
      <c r="O128" s="735"/>
      <c r="P128" s="735"/>
      <c r="Q128" s="735"/>
      <c r="R128" s="735"/>
      <c r="S128" s="735"/>
      <c r="T128" s="735"/>
      <c r="U128" s="735"/>
      <c r="V128" s="735"/>
      <c r="W128" s="735"/>
      <c r="X128" s="735"/>
      <c r="Y128" s="735"/>
      <c r="Z128" s="735"/>
      <c r="AA128" s="735"/>
      <c r="AB128" s="735"/>
      <c r="AC128" s="735"/>
      <c r="AD128" s="735"/>
      <c r="AE128" s="735"/>
      <c r="AF128" s="735"/>
      <c r="AG128" s="735"/>
      <c r="AH128" s="735"/>
      <c r="AI128" s="735"/>
      <c r="AJ128" s="735"/>
      <c r="AK128" s="735"/>
      <c r="AL128" s="735"/>
      <c r="AM128" s="735"/>
      <c r="AN128" s="735"/>
      <c r="AO128" s="735"/>
      <c r="AP128" s="735"/>
      <c r="AQ128" s="735"/>
      <c r="AR128" s="735"/>
      <c r="AS128" s="735"/>
      <c r="AT128" s="735"/>
      <c r="AU128" s="735"/>
    </row>
    <row r="129" spans="1:47" ht="15.5" x14ac:dyDescent="0.35">
      <c r="A129" s="735"/>
      <c r="B129" s="735"/>
      <c r="C129" s="762"/>
      <c r="D129" s="735"/>
      <c r="E129" s="735"/>
      <c r="F129" s="735"/>
      <c r="G129" s="735"/>
      <c r="H129" s="735"/>
      <c r="I129" s="735"/>
      <c r="J129" s="735"/>
      <c r="K129" s="735"/>
      <c r="L129" s="735"/>
      <c r="M129" s="735"/>
      <c r="N129" s="735"/>
      <c r="O129" s="735"/>
      <c r="P129" s="735"/>
      <c r="Q129" s="735"/>
      <c r="R129" s="735"/>
      <c r="S129" s="735"/>
      <c r="T129" s="735"/>
      <c r="U129" s="735"/>
      <c r="V129" s="735"/>
      <c r="W129" s="735"/>
      <c r="X129" s="735"/>
      <c r="Y129" s="735"/>
      <c r="Z129" s="735"/>
      <c r="AA129" s="735"/>
      <c r="AB129" s="735"/>
      <c r="AC129" s="735"/>
      <c r="AD129" s="735"/>
      <c r="AE129" s="735"/>
      <c r="AF129" s="735"/>
      <c r="AG129" s="735"/>
      <c r="AH129" s="735"/>
      <c r="AI129" s="735"/>
      <c r="AJ129" s="735"/>
      <c r="AK129" s="735"/>
      <c r="AL129" s="735"/>
      <c r="AM129" s="735"/>
      <c r="AN129" s="735"/>
      <c r="AO129" s="735"/>
      <c r="AP129" s="735"/>
      <c r="AQ129" s="735"/>
      <c r="AR129" s="735"/>
      <c r="AS129" s="735"/>
      <c r="AT129" s="735"/>
      <c r="AU129" s="735"/>
    </row>
    <row r="130" spans="1:47" ht="15.5" x14ac:dyDescent="0.35">
      <c r="A130" s="735"/>
      <c r="B130" s="735"/>
      <c r="C130" s="762"/>
      <c r="D130" s="735"/>
      <c r="E130" s="735"/>
      <c r="F130" s="735"/>
      <c r="G130" s="735"/>
      <c r="H130" s="735"/>
      <c r="I130" s="735"/>
      <c r="J130" s="735"/>
      <c r="K130" s="735"/>
      <c r="L130" s="735"/>
      <c r="M130" s="735"/>
      <c r="N130" s="735"/>
      <c r="O130" s="735"/>
      <c r="P130" s="735"/>
      <c r="Q130" s="735"/>
      <c r="R130" s="735"/>
      <c r="S130" s="735"/>
      <c r="T130" s="735"/>
      <c r="U130" s="735"/>
      <c r="V130" s="735"/>
      <c r="W130" s="735"/>
      <c r="X130" s="735"/>
      <c r="Y130" s="735"/>
      <c r="Z130" s="735"/>
      <c r="AA130" s="735"/>
      <c r="AB130" s="735"/>
      <c r="AC130" s="735"/>
      <c r="AD130" s="735"/>
      <c r="AE130" s="735"/>
      <c r="AF130" s="735"/>
      <c r="AG130" s="735"/>
      <c r="AH130" s="735"/>
      <c r="AI130" s="735"/>
      <c r="AJ130" s="735"/>
      <c r="AK130" s="735"/>
      <c r="AL130" s="735"/>
      <c r="AM130" s="735"/>
      <c r="AN130" s="735"/>
      <c r="AO130" s="735"/>
      <c r="AP130" s="735"/>
      <c r="AQ130" s="735"/>
      <c r="AR130" s="735"/>
      <c r="AS130" s="735"/>
      <c r="AT130" s="735"/>
      <c r="AU130" s="735"/>
    </row>
    <row r="131" spans="1:47" ht="15.5" x14ac:dyDescent="0.35">
      <c r="A131" s="735"/>
      <c r="B131" s="735"/>
      <c r="C131" s="762"/>
      <c r="D131" s="735"/>
      <c r="E131" s="735"/>
      <c r="F131" s="735"/>
      <c r="G131" s="735"/>
      <c r="H131" s="735"/>
      <c r="I131" s="735"/>
      <c r="J131" s="735"/>
      <c r="K131" s="735"/>
      <c r="L131" s="735"/>
      <c r="M131" s="735"/>
      <c r="N131" s="735"/>
      <c r="O131" s="735"/>
      <c r="P131" s="735"/>
      <c r="Q131" s="735"/>
      <c r="R131" s="735"/>
      <c r="S131" s="735"/>
      <c r="T131" s="735"/>
      <c r="U131" s="735"/>
      <c r="V131" s="735"/>
      <c r="W131" s="735"/>
      <c r="X131" s="735"/>
      <c r="Y131" s="735"/>
      <c r="Z131" s="735"/>
      <c r="AA131" s="735"/>
      <c r="AB131" s="735"/>
      <c r="AC131" s="735"/>
      <c r="AD131" s="735"/>
      <c r="AE131" s="735"/>
      <c r="AF131" s="735"/>
      <c r="AG131" s="735"/>
      <c r="AH131" s="735"/>
      <c r="AI131" s="735"/>
      <c r="AJ131" s="735"/>
      <c r="AK131" s="735"/>
      <c r="AL131" s="735"/>
      <c r="AM131" s="735"/>
      <c r="AN131" s="735"/>
      <c r="AO131" s="735"/>
      <c r="AP131" s="735"/>
      <c r="AQ131" s="735"/>
      <c r="AR131" s="735"/>
      <c r="AS131" s="735"/>
      <c r="AT131" s="735"/>
      <c r="AU131" s="735"/>
    </row>
    <row r="132" spans="1:47" ht="15.5" x14ac:dyDescent="0.35">
      <c r="A132" s="735"/>
      <c r="B132" s="735"/>
      <c r="C132" s="762"/>
      <c r="D132" s="735"/>
      <c r="E132" s="735"/>
      <c r="F132" s="735"/>
      <c r="G132" s="735"/>
      <c r="H132" s="735"/>
      <c r="I132" s="735"/>
      <c r="J132" s="735"/>
      <c r="K132" s="735"/>
      <c r="L132" s="735"/>
      <c r="M132" s="735"/>
      <c r="N132" s="735"/>
      <c r="O132" s="735"/>
      <c r="P132" s="735"/>
      <c r="Q132" s="735"/>
      <c r="R132" s="735"/>
      <c r="S132" s="735"/>
      <c r="T132" s="735"/>
      <c r="U132" s="735"/>
      <c r="V132" s="735"/>
      <c r="W132" s="735"/>
      <c r="X132" s="735"/>
      <c r="Y132" s="735"/>
      <c r="Z132" s="735"/>
      <c r="AA132" s="735"/>
      <c r="AB132" s="735"/>
      <c r="AC132" s="735"/>
      <c r="AD132" s="735"/>
      <c r="AE132" s="735"/>
      <c r="AF132" s="735"/>
      <c r="AG132" s="735"/>
      <c r="AH132" s="735"/>
      <c r="AI132" s="735"/>
      <c r="AJ132" s="735"/>
      <c r="AK132" s="735"/>
      <c r="AL132" s="735"/>
      <c r="AM132" s="735"/>
      <c r="AN132" s="735"/>
      <c r="AO132" s="735"/>
      <c r="AP132" s="735"/>
      <c r="AQ132" s="735"/>
      <c r="AR132" s="735"/>
      <c r="AS132" s="735"/>
      <c r="AT132" s="735"/>
      <c r="AU132" s="735"/>
    </row>
    <row r="133" spans="1:47" ht="15.5" x14ac:dyDescent="0.35">
      <c r="A133" s="735"/>
      <c r="B133" s="735"/>
      <c r="C133" s="762"/>
      <c r="D133" s="735"/>
      <c r="E133" s="735"/>
      <c r="F133" s="735"/>
      <c r="G133" s="735"/>
      <c r="H133" s="735"/>
      <c r="I133" s="735"/>
      <c r="J133" s="735"/>
      <c r="K133" s="735"/>
      <c r="L133" s="735"/>
      <c r="M133" s="735"/>
      <c r="N133" s="735"/>
      <c r="O133" s="735"/>
      <c r="P133" s="735"/>
      <c r="Q133" s="735"/>
      <c r="R133" s="735"/>
      <c r="S133" s="735"/>
      <c r="T133" s="735"/>
      <c r="U133" s="735"/>
      <c r="V133" s="735"/>
      <c r="W133" s="735"/>
      <c r="X133" s="735"/>
      <c r="Y133" s="735"/>
      <c r="Z133" s="735"/>
      <c r="AA133" s="735"/>
      <c r="AB133" s="735"/>
      <c r="AC133" s="735"/>
      <c r="AD133" s="735"/>
      <c r="AE133" s="735"/>
      <c r="AF133" s="735"/>
      <c r="AG133" s="735"/>
      <c r="AH133" s="735"/>
      <c r="AI133" s="735"/>
      <c r="AJ133" s="735"/>
      <c r="AK133" s="735"/>
      <c r="AL133" s="735"/>
      <c r="AM133" s="735"/>
      <c r="AN133" s="735"/>
      <c r="AO133" s="735"/>
      <c r="AP133" s="735"/>
      <c r="AQ133" s="735"/>
      <c r="AR133" s="735"/>
      <c r="AS133" s="735"/>
      <c r="AT133" s="735"/>
      <c r="AU133" s="735"/>
    </row>
    <row r="134" spans="1:47" ht="15.5" x14ac:dyDescent="0.35">
      <c r="A134" s="735"/>
      <c r="B134" s="735"/>
      <c r="C134" s="762"/>
      <c r="D134" s="735"/>
      <c r="E134" s="735"/>
      <c r="F134" s="735"/>
      <c r="G134" s="735"/>
      <c r="H134" s="735"/>
      <c r="I134" s="735"/>
      <c r="J134" s="735"/>
      <c r="K134" s="735"/>
      <c r="L134" s="735"/>
      <c r="M134" s="735"/>
      <c r="N134" s="735"/>
      <c r="O134" s="735"/>
      <c r="P134" s="735"/>
      <c r="Q134" s="735"/>
      <c r="R134" s="735"/>
      <c r="S134" s="735"/>
      <c r="T134" s="735"/>
      <c r="U134" s="735"/>
      <c r="V134" s="735"/>
      <c r="W134" s="735"/>
      <c r="X134" s="735"/>
      <c r="Y134" s="735"/>
      <c r="Z134" s="735"/>
      <c r="AA134" s="735"/>
      <c r="AB134" s="735"/>
      <c r="AC134" s="735"/>
      <c r="AD134" s="735"/>
      <c r="AE134" s="735"/>
      <c r="AF134" s="735"/>
      <c r="AG134" s="735"/>
      <c r="AH134" s="735"/>
      <c r="AI134" s="735"/>
      <c r="AJ134" s="735"/>
      <c r="AK134" s="735"/>
      <c r="AL134" s="735"/>
      <c r="AM134" s="735"/>
      <c r="AN134" s="735"/>
      <c r="AO134" s="735"/>
      <c r="AP134" s="735"/>
      <c r="AQ134" s="735"/>
      <c r="AR134" s="735"/>
      <c r="AS134" s="735"/>
      <c r="AT134" s="735"/>
      <c r="AU134" s="735"/>
    </row>
    <row r="135" spans="1:47" ht="15.5" x14ac:dyDescent="0.35">
      <c r="A135" s="735"/>
      <c r="B135" s="735"/>
      <c r="C135" s="762"/>
      <c r="D135" s="735"/>
      <c r="E135" s="735"/>
      <c r="F135" s="735"/>
      <c r="G135" s="735"/>
      <c r="H135" s="735"/>
      <c r="I135" s="735"/>
      <c r="J135" s="735"/>
      <c r="K135" s="735"/>
      <c r="L135" s="735"/>
      <c r="M135" s="735"/>
      <c r="N135" s="735"/>
      <c r="O135" s="735"/>
      <c r="P135" s="735"/>
      <c r="Q135" s="735"/>
      <c r="R135" s="735"/>
      <c r="S135" s="735"/>
      <c r="T135" s="735"/>
      <c r="U135" s="735"/>
      <c r="V135" s="735"/>
      <c r="W135" s="735"/>
      <c r="X135" s="735"/>
      <c r="Y135" s="735"/>
      <c r="Z135" s="735"/>
      <c r="AA135" s="735"/>
      <c r="AB135" s="735"/>
      <c r="AC135" s="735"/>
      <c r="AD135" s="735"/>
      <c r="AE135" s="735"/>
      <c r="AF135" s="735"/>
      <c r="AG135" s="735"/>
      <c r="AH135" s="735"/>
      <c r="AI135" s="735"/>
      <c r="AJ135" s="735"/>
      <c r="AK135" s="735"/>
      <c r="AL135" s="735"/>
      <c r="AM135" s="735"/>
      <c r="AN135" s="735"/>
      <c r="AO135" s="735"/>
      <c r="AP135" s="735"/>
      <c r="AQ135" s="735"/>
      <c r="AR135" s="735"/>
      <c r="AS135" s="735"/>
      <c r="AT135" s="735"/>
      <c r="AU135" s="735"/>
    </row>
    <row r="136" spans="1:47" ht="15.5" x14ac:dyDescent="0.35">
      <c r="A136" s="735"/>
      <c r="B136" s="735"/>
      <c r="C136" s="762"/>
      <c r="D136" s="735"/>
      <c r="E136" s="735"/>
      <c r="F136" s="735"/>
      <c r="G136" s="735"/>
      <c r="H136" s="735"/>
      <c r="I136" s="735"/>
      <c r="J136" s="735"/>
      <c r="K136" s="735"/>
      <c r="L136" s="735"/>
      <c r="M136" s="735"/>
      <c r="N136" s="735"/>
      <c r="O136" s="735"/>
      <c r="P136" s="735"/>
      <c r="Q136" s="735"/>
      <c r="R136" s="735"/>
      <c r="S136" s="735"/>
      <c r="T136" s="735"/>
      <c r="U136" s="735"/>
      <c r="V136" s="735"/>
      <c r="W136" s="735"/>
      <c r="X136" s="735"/>
      <c r="Y136" s="735"/>
      <c r="Z136" s="735"/>
      <c r="AA136" s="735"/>
      <c r="AB136" s="735"/>
      <c r="AC136" s="735"/>
      <c r="AD136" s="735"/>
      <c r="AE136" s="735"/>
      <c r="AF136" s="735"/>
      <c r="AG136" s="735"/>
      <c r="AH136" s="735"/>
      <c r="AI136" s="735"/>
      <c r="AJ136" s="735"/>
      <c r="AK136" s="735"/>
      <c r="AL136" s="735"/>
      <c r="AM136" s="735"/>
      <c r="AN136" s="735"/>
      <c r="AO136" s="735"/>
      <c r="AP136" s="735"/>
      <c r="AQ136" s="735"/>
      <c r="AR136" s="735"/>
      <c r="AS136" s="735"/>
      <c r="AT136" s="735"/>
      <c r="AU136" s="735"/>
    </row>
    <row r="137" spans="1:47" ht="15.5" x14ac:dyDescent="0.35">
      <c r="A137" s="735"/>
      <c r="B137" s="735"/>
      <c r="C137" s="762"/>
      <c r="D137" s="735"/>
      <c r="E137" s="735"/>
      <c r="F137" s="735"/>
      <c r="G137" s="735"/>
      <c r="H137" s="735"/>
      <c r="I137" s="735"/>
      <c r="J137" s="735"/>
      <c r="K137" s="735"/>
      <c r="L137" s="735"/>
      <c r="M137" s="735"/>
      <c r="N137" s="735"/>
      <c r="O137" s="735"/>
      <c r="P137" s="735"/>
      <c r="Q137" s="735"/>
      <c r="R137" s="735"/>
      <c r="S137" s="735"/>
      <c r="T137" s="735"/>
      <c r="U137" s="735"/>
      <c r="V137" s="735"/>
      <c r="W137" s="735"/>
      <c r="X137" s="735"/>
      <c r="Y137" s="735"/>
      <c r="Z137" s="735"/>
      <c r="AA137" s="735"/>
      <c r="AB137" s="735"/>
      <c r="AC137" s="735"/>
      <c r="AD137" s="735"/>
      <c r="AE137" s="735"/>
      <c r="AF137" s="735"/>
      <c r="AG137" s="735"/>
      <c r="AH137" s="735"/>
      <c r="AI137" s="735"/>
      <c r="AJ137" s="735"/>
      <c r="AK137" s="735"/>
      <c r="AL137" s="735"/>
      <c r="AM137" s="735"/>
      <c r="AN137" s="735"/>
      <c r="AO137" s="735"/>
      <c r="AP137" s="735"/>
      <c r="AQ137" s="735"/>
      <c r="AR137" s="735"/>
      <c r="AS137" s="735"/>
      <c r="AT137" s="735"/>
      <c r="AU137" s="735"/>
    </row>
    <row r="138" spans="1:47" ht="15.5" x14ac:dyDescent="0.35">
      <c r="A138" s="735"/>
      <c r="B138" s="735"/>
      <c r="C138" s="762"/>
      <c r="D138" s="735"/>
      <c r="E138" s="735"/>
      <c r="F138" s="735"/>
      <c r="G138" s="735"/>
      <c r="H138" s="735"/>
      <c r="I138" s="735"/>
      <c r="J138" s="735"/>
      <c r="K138" s="735"/>
      <c r="L138" s="735"/>
      <c r="M138" s="735"/>
      <c r="N138" s="735"/>
      <c r="O138" s="735"/>
      <c r="P138" s="735"/>
      <c r="Q138" s="735"/>
      <c r="R138" s="735"/>
      <c r="S138" s="735"/>
      <c r="T138" s="735"/>
      <c r="U138" s="735"/>
      <c r="V138" s="735"/>
      <c r="W138" s="735"/>
      <c r="X138" s="735"/>
      <c r="Y138" s="735"/>
      <c r="Z138" s="735"/>
      <c r="AA138" s="735"/>
      <c r="AB138" s="735"/>
      <c r="AC138" s="735"/>
      <c r="AD138" s="735"/>
      <c r="AE138" s="735"/>
      <c r="AF138" s="735"/>
      <c r="AG138" s="735"/>
      <c r="AH138" s="735"/>
      <c r="AI138" s="735"/>
      <c r="AJ138" s="735"/>
      <c r="AK138" s="735"/>
      <c r="AL138" s="735"/>
      <c r="AM138" s="735"/>
      <c r="AN138" s="735"/>
      <c r="AO138" s="735"/>
      <c r="AP138" s="735"/>
      <c r="AQ138" s="735"/>
      <c r="AR138" s="735"/>
      <c r="AS138" s="735"/>
      <c r="AT138" s="735"/>
      <c r="AU138" s="735"/>
    </row>
    <row r="139" spans="1:47" ht="15.5" x14ac:dyDescent="0.35">
      <c r="A139" s="735"/>
      <c r="B139" s="735"/>
      <c r="C139" s="762"/>
      <c r="D139" s="735"/>
      <c r="E139" s="735"/>
      <c r="F139" s="735"/>
      <c r="G139" s="735"/>
      <c r="H139" s="735"/>
      <c r="I139" s="735"/>
      <c r="J139" s="735"/>
      <c r="K139" s="735"/>
      <c r="L139" s="735"/>
      <c r="M139" s="735"/>
      <c r="N139" s="735"/>
      <c r="O139" s="735"/>
      <c r="P139" s="735"/>
      <c r="Q139" s="735"/>
      <c r="R139" s="735"/>
      <c r="S139" s="735"/>
      <c r="T139" s="735"/>
      <c r="U139" s="735"/>
      <c r="V139" s="735"/>
      <c r="W139" s="735"/>
      <c r="X139" s="735"/>
      <c r="Y139" s="735"/>
      <c r="Z139" s="735"/>
      <c r="AA139" s="735"/>
      <c r="AB139" s="735"/>
      <c r="AC139" s="735"/>
      <c r="AD139" s="735"/>
      <c r="AE139" s="735"/>
      <c r="AF139" s="735"/>
      <c r="AG139" s="735"/>
      <c r="AH139" s="735"/>
      <c r="AI139" s="735"/>
      <c r="AJ139" s="735"/>
      <c r="AK139" s="735"/>
      <c r="AL139" s="735"/>
      <c r="AM139" s="735"/>
      <c r="AN139" s="735"/>
      <c r="AO139" s="735"/>
      <c r="AP139" s="735"/>
      <c r="AQ139" s="735"/>
      <c r="AR139" s="735"/>
      <c r="AS139" s="735"/>
      <c r="AT139" s="735"/>
      <c r="AU139" s="735"/>
    </row>
    <row r="140" spans="1:47" ht="15.5" x14ac:dyDescent="0.35">
      <c r="A140" s="735"/>
      <c r="B140" s="735"/>
      <c r="C140" s="762"/>
      <c r="D140" s="735"/>
      <c r="E140" s="735"/>
      <c r="F140" s="735"/>
      <c r="G140" s="735"/>
      <c r="H140" s="735"/>
      <c r="I140" s="735"/>
      <c r="J140" s="735"/>
      <c r="K140" s="735"/>
      <c r="L140" s="735"/>
      <c r="M140" s="735"/>
      <c r="N140" s="735"/>
      <c r="O140" s="735"/>
      <c r="P140" s="735"/>
      <c r="Q140" s="735"/>
      <c r="R140" s="735"/>
      <c r="S140" s="735"/>
      <c r="T140" s="735"/>
      <c r="U140" s="735"/>
      <c r="V140" s="735"/>
      <c r="W140" s="735"/>
      <c r="X140" s="735"/>
      <c r="Y140" s="735"/>
      <c r="Z140" s="735"/>
      <c r="AA140" s="735"/>
      <c r="AB140" s="735"/>
      <c r="AC140" s="735"/>
      <c r="AD140" s="735"/>
      <c r="AE140" s="735"/>
      <c r="AF140" s="735"/>
      <c r="AG140" s="735"/>
      <c r="AH140" s="735"/>
      <c r="AI140" s="735"/>
      <c r="AJ140" s="735"/>
      <c r="AK140" s="735"/>
      <c r="AL140" s="735"/>
      <c r="AM140" s="735"/>
      <c r="AN140" s="735"/>
      <c r="AO140" s="735"/>
      <c r="AP140" s="735"/>
      <c r="AQ140" s="735"/>
      <c r="AR140" s="735"/>
      <c r="AS140" s="735"/>
      <c r="AT140" s="735"/>
      <c r="AU140" s="735"/>
    </row>
    <row r="141" spans="1:47" ht="15.5" x14ac:dyDescent="0.35">
      <c r="A141" s="735"/>
      <c r="B141" s="735"/>
      <c r="C141" s="762"/>
      <c r="D141" s="735"/>
      <c r="E141" s="735"/>
      <c r="F141" s="735"/>
      <c r="G141" s="735"/>
      <c r="H141" s="735"/>
      <c r="I141" s="735"/>
      <c r="J141" s="735"/>
      <c r="K141" s="735"/>
      <c r="L141" s="735"/>
      <c r="M141" s="735"/>
      <c r="N141" s="735"/>
      <c r="O141" s="735"/>
      <c r="P141" s="735"/>
      <c r="Q141" s="735"/>
      <c r="R141" s="735"/>
      <c r="S141" s="735"/>
      <c r="T141" s="735"/>
      <c r="U141" s="735"/>
      <c r="V141" s="735"/>
      <c r="W141" s="735"/>
      <c r="X141" s="735"/>
      <c r="Y141" s="735"/>
      <c r="Z141" s="735"/>
      <c r="AA141" s="735"/>
      <c r="AB141" s="735"/>
      <c r="AC141" s="735"/>
      <c r="AD141" s="735"/>
      <c r="AE141" s="735"/>
      <c r="AF141" s="735"/>
      <c r="AG141" s="735"/>
      <c r="AH141" s="735"/>
      <c r="AI141" s="735"/>
      <c r="AJ141" s="735"/>
      <c r="AK141" s="735"/>
      <c r="AL141" s="735"/>
      <c r="AM141" s="735"/>
      <c r="AN141" s="735"/>
      <c r="AO141" s="735"/>
      <c r="AP141" s="735"/>
      <c r="AQ141" s="735"/>
      <c r="AR141" s="735"/>
      <c r="AS141" s="735"/>
      <c r="AT141" s="735"/>
      <c r="AU141" s="735"/>
    </row>
    <row r="142" spans="1:47" ht="15.5" x14ac:dyDescent="0.35">
      <c r="A142" s="735"/>
      <c r="B142" s="735"/>
      <c r="C142" s="762"/>
      <c r="D142" s="735"/>
      <c r="E142" s="735"/>
      <c r="F142" s="735"/>
      <c r="G142" s="735"/>
      <c r="H142" s="735"/>
      <c r="I142" s="735"/>
      <c r="J142" s="735"/>
      <c r="K142" s="735"/>
      <c r="L142" s="735"/>
      <c r="M142" s="735"/>
      <c r="N142" s="735"/>
      <c r="O142" s="735"/>
      <c r="P142" s="735"/>
      <c r="Q142" s="735"/>
      <c r="R142" s="735"/>
      <c r="S142" s="735"/>
      <c r="T142" s="735"/>
      <c r="U142" s="735"/>
      <c r="V142" s="735"/>
      <c r="W142" s="735"/>
      <c r="X142" s="735"/>
      <c r="Y142" s="735"/>
      <c r="Z142" s="735"/>
      <c r="AA142" s="735"/>
      <c r="AB142" s="735"/>
      <c r="AC142" s="735"/>
      <c r="AD142" s="735"/>
      <c r="AE142" s="735"/>
      <c r="AF142" s="735"/>
      <c r="AG142" s="735"/>
      <c r="AH142" s="735"/>
      <c r="AI142" s="735"/>
      <c r="AJ142" s="735"/>
      <c r="AK142" s="735"/>
      <c r="AL142" s="735"/>
      <c r="AM142" s="735"/>
      <c r="AN142" s="735"/>
      <c r="AO142" s="735"/>
      <c r="AP142" s="735"/>
      <c r="AQ142" s="735"/>
      <c r="AR142" s="735"/>
      <c r="AS142" s="735"/>
      <c r="AT142" s="735"/>
      <c r="AU142" s="735"/>
    </row>
    <row r="143" spans="1:47" ht="15.5" x14ac:dyDescent="0.35">
      <c r="A143" s="735"/>
      <c r="B143" s="735"/>
      <c r="C143" s="762"/>
      <c r="D143" s="735"/>
      <c r="E143" s="735"/>
      <c r="F143" s="735"/>
      <c r="G143" s="735"/>
      <c r="H143" s="735"/>
      <c r="I143" s="735"/>
      <c r="J143" s="735"/>
      <c r="K143" s="735"/>
      <c r="L143" s="735"/>
      <c r="M143" s="735"/>
      <c r="N143" s="735"/>
      <c r="O143" s="735"/>
      <c r="P143" s="735"/>
      <c r="Q143" s="735"/>
      <c r="R143" s="735"/>
      <c r="S143" s="735"/>
      <c r="T143" s="735"/>
      <c r="U143" s="735"/>
      <c r="V143" s="735"/>
      <c r="W143" s="735"/>
      <c r="X143" s="735"/>
      <c r="Y143" s="735"/>
      <c r="Z143" s="735"/>
      <c r="AA143" s="735"/>
      <c r="AB143" s="735"/>
      <c r="AC143" s="735"/>
      <c r="AD143" s="735"/>
      <c r="AE143" s="735"/>
      <c r="AF143" s="735"/>
      <c r="AG143" s="735"/>
      <c r="AH143" s="735"/>
      <c r="AI143" s="735"/>
      <c r="AJ143" s="735"/>
      <c r="AK143" s="735"/>
      <c r="AL143" s="735"/>
      <c r="AM143" s="735"/>
      <c r="AN143" s="735"/>
      <c r="AO143" s="735"/>
      <c r="AP143" s="735"/>
      <c r="AQ143" s="735"/>
      <c r="AR143" s="735"/>
      <c r="AS143" s="735"/>
      <c r="AT143" s="735"/>
      <c r="AU143" s="735"/>
    </row>
    <row r="144" spans="1:47" ht="15.5" x14ac:dyDescent="0.35">
      <c r="A144" s="735"/>
      <c r="B144" s="735"/>
      <c r="C144" s="762"/>
      <c r="D144" s="735"/>
      <c r="E144" s="735"/>
      <c r="F144" s="735"/>
      <c r="G144" s="735"/>
      <c r="H144" s="735"/>
      <c r="I144" s="735"/>
      <c r="J144" s="735"/>
      <c r="K144" s="735"/>
      <c r="L144" s="735"/>
      <c r="M144" s="735"/>
      <c r="N144" s="735"/>
      <c r="O144" s="735"/>
      <c r="P144" s="735"/>
      <c r="Q144" s="735"/>
      <c r="R144" s="735"/>
      <c r="S144" s="735"/>
      <c r="T144" s="735"/>
      <c r="U144" s="735"/>
      <c r="V144" s="735"/>
      <c r="W144" s="735"/>
      <c r="X144" s="735"/>
      <c r="Y144" s="735"/>
      <c r="Z144" s="735"/>
      <c r="AA144" s="735"/>
      <c r="AB144" s="735"/>
      <c r="AC144" s="735"/>
      <c r="AD144" s="735"/>
      <c r="AE144" s="735"/>
      <c r="AF144" s="735"/>
      <c r="AG144" s="735"/>
      <c r="AH144" s="735"/>
      <c r="AI144" s="735"/>
      <c r="AJ144" s="735"/>
      <c r="AK144" s="735"/>
      <c r="AL144" s="735"/>
      <c r="AM144" s="735"/>
      <c r="AN144" s="735"/>
      <c r="AO144" s="735"/>
      <c r="AP144" s="735"/>
      <c r="AQ144" s="735"/>
      <c r="AR144" s="735"/>
      <c r="AS144" s="735"/>
      <c r="AT144" s="735"/>
      <c r="AU144" s="735"/>
    </row>
    <row r="145" spans="1:47" ht="15.5" x14ac:dyDescent="0.35">
      <c r="A145" s="735"/>
      <c r="B145" s="735"/>
      <c r="C145" s="762"/>
      <c r="D145" s="735"/>
      <c r="E145" s="735"/>
      <c r="F145" s="735"/>
      <c r="G145" s="735"/>
      <c r="H145" s="735"/>
      <c r="I145" s="735"/>
      <c r="J145" s="735"/>
      <c r="K145" s="735"/>
      <c r="L145" s="735"/>
      <c r="M145" s="735"/>
      <c r="N145" s="735"/>
      <c r="O145" s="735"/>
      <c r="P145" s="735"/>
      <c r="Q145" s="735"/>
      <c r="R145" s="735"/>
      <c r="S145" s="735"/>
      <c r="T145" s="735"/>
      <c r="U145" s="735"/>
      <c r="V145" s="735"/>
      <c r="W145" s="735"/>
      <c r="X145" s="735"/>
      <c r="Y145" s="735"/>
      <c r="Z145" s="735"/>
      <c r="AA145" s="735"/>
      <c r="AB145" s="735"/>
      <c r="AC145" s="735"/>
      <c r="AD145" s="735"/>
      <c r="AE145" s="735"/>
      <c r="AF145" s="735"/>
      <c r="AG145" s="735"/>
      <c r="AH145" s="735"/>
      <c r="AI145" s="735"/>
      <c r="AJ145" s="735"/>
      <c r="AK145" s="735"/>
      <c r="AL145" s="735"/>
      <c r="AM145" s="735"/>
      <c r="AN145" s="735"/>
      <c r="AO145" s="735"/>
      <c r="AP145" s="735"/>
      <c r="AQ145" s="735"/>
      <c r="AR145" s="735"/>
      <c r="AS145" s="735"/>
      <c r="AT145" s="735"/>
      <c r="AU145" s="735"/>
    </row>
    <row r="146" spans="1:47" ht="15.5" x14ac:dyDescent="0.35">
      <c r="A146" s="735"/>
      <c r="B146" s="735"/>
      <c r="C146" s="762"/>
      <c r="D146" s="735"/>
      <c r="E146" s="735"/>
      <c r="F146" s="735"/>
      <c r="G146" s="735"/>
      <c r="H146" s="735"/>
      <c r="I146" s="735"/>
      <c r="J146" s="735"/>
      <c r="K146" s="735"/>
      <c r="L146" s="735"/>
      <c r="M146" s="735"/>
      <c r="N146" s="735"/>
      <c r="O146" s="735"/>
      <c r="P146" s="735"/>
      <c r="Q146" s="735"/>
      <c r="R146" s="735"/>
      <c r="S146" s="735"/>
      <c r="T146" s="735"/>
      <c r="U146" s="735"/>
      <c r="V146" s="735"/>
      <c r="W146" s="735"/>
      <c r="X146" s="735"/>
      <c r="Y146" s="735"/>
      <c r="Z146" s="735"/>
      <c r="AA146" s="735"/>
      <c r="AB146" s="735"/>
      <c r="AC146" s="735"/>
      <c r="AD146" s="735"/>
      <c r="AE146" s="735"/>
      <c r="AF146" s="735"/>
      <c r="AG146" s="735"/>
      <c r="AH146" s="735"/>
      <c r="AI146" s="735"/>
      <c r="AJ146" s="735"/>
      <c r="AK146" s="735"/>
      <c r="AL146" s="735"/>
      <c r="AM146" s="735"/>
      <c r="AN146" s="735"/>
      <c r="AO146" s="735"/>
      <c r="AP146" s="735"/>
      <c r="AQ146" s="735"/>
      <c r="AR146" s="735"/>
      <c r="AS146" s="735"/>
      <c r="AT146" s="735"/>
      <c r="AU146" s="735"/>
    </row>
    <row r="147" spans="1:47" ht="15.5" x14ac:dyDescent="0.35">
      <c r="A147" s="735"/>
      <c r="B147" s="735"/>
      <c r="C147" s="762"/>
      <c r="D147" s="735"/>
      <c r="E147" s="735"/>
      <c r="F147" s="735"/>
      <c r="G147" s="735"/>
      <c r="H147" s="735"/>
      <c r="I147" s="735"/>
      <c r="J147" s="735"/>
      <c r="K147" s="735"/>
      <c r="L147" s="735"/>
      <c r="M147" s="735"/>
      <c r="N147" s="735"/>
      <c r="O147" s="735"/>
      <c r="P147" s="735"/>
      <c r="Q147" s="735"/>
      <c r="R147" s="735"/>
      <c r="S147" s="735"/>
      <c r="T147" s="735"/>
      <c r="U147" s="735"/>
      <c r="V147" s="735"/>
      <c r="W147" s="735"/>
      <c r="X147" s="735"/>
      <c r="Y147" s="735"/>
      <c r="Z147" s="735"/>
      <c r="AA147" s="735"/>
      <c r="AB147" s="735"/>
      <c r="AC147" s="735"/>
      <c r="AD147" s="735"/>
      <c r="AE147" s="735"/>
      <c r="AF147" s="735"/>
      <c r="AG147" s="735"/>
      <c r="AH147" s="735"/>
      <c r="AI147" s="735"/>
      <c r="AJ147" s="735"/>
      <c r="AK147" s="735"/>
      <c r="AL147" s="735"/>
      <c r="AM147" s="735"/>
      <c r="AN147" s="735"/>
      <c r="AO147" s="735"/>
      <c r="AP147" s="735"/>
      <c r="AQ147" s="735"/>
      <c r="AR147" s="735"/>
      <c r="AS147" s="735"/>
      <c r="AT147" s="735"/>
      <c r="AU147" s="735"/>
    </row>
    <row r="148" spans="1:47" ht="15.5" x14ac:dyDescent="0.35">
      <c r="A148" s="735"/>
      <c r="B148" s="735"/>
      <c r="C148" s="762"/>
      <c r="D148" s="735"/>
      <c r="E148" s="735"/>
      <c r="F148" s="762"/>
      <c r="G148" s="735"/>
      <c r="H148" s="735"/>
      <c r="I148" s="762"/>
      <c r="J148" s="735"/>
      <c r="K148" s="735"/>
      <c r="L148" s="762"/>
      <c r="M148" s="735"/>
      <c r="N148" s="735"/>
      <c r="O148" s="735"/>
      <c r="P148" s="735"/>
      <c r="Q148" s="735"/>
      <c r="R148" s="762"/>
      <c r="S148" s="735"/>
      <c r="T148" s="735"/>
      <c r="U148" s="762"/>
      <c r="V148" s="735"/>
      <c r="W148" s="735"/>
      <c r="X148" s="762"/>
      <c r="Y148" s="735"/>
      <c r="Z148" s="735"/>
      <c r="AA148" s="762"/>
      <c r="AB148" s="735"/>
      <c r="AC148" s="735"/>
      <c r="AD148" s="735"/>
      <c r="AE148" s="735"/>
      <c r="AF148" s="735"/>
      <c r="AG148" s="735"/>
      <c r="AH148" s="735"/>
      <c r="AI148" s="735"/>
      <c r="AJ148" s="735"/>
      <c r="AK148" s="735"/>
      <c r="AL148" s="735"/>
      <c r="AM148" s="735"/>
      <c r="AN148" s="735"/>
      <c r="AO148" s="735"/>
      <c r="AP148" s="735"/>
      <c r="AQ148" s="735"/>
      <c r="AR148" s="735"/>
      <c r="AS148" s="735"/>
      <c r="AT148" s="735"/>
      <c r="AU148" s="735"/>
    </row>
    <row r="149" spans="1:47" ht="15.5" x14ac:dyDescent="0.35">
      <c r="A149" s="735"/>
      <c r="B149" s="735"/>
      <c r="C149" s="762"/>
      <c r="D149" s="735"/>
      <c r="E149" s="735"/>
      <c r="F149" s="762"/>
      <c r="G149" s="735"/>
      <c r="H149" s="735"/>
      <c r="I149" s="762"/>
      <c r="J149" s="735"/>
      <c r="K149" s="735"/>
      <c r="L149" s="762"/>
      <c r="M149" s="735"/>
      <c r="N149" s="735"/>
      <c r="O149" s="735"/>
      <c r="P149" s="735"/>
      <c r="Q149" s="735"/>
      <c r="R149" s="762"/>
      <c r="S149" s="735"/>
      <c r="T149" s="735"/>
      <c r="U149" s="762"/>
      <c r="V149" s="735"/>
      <c r="W149" s="735"/>
      <c r="X149" s="762"/>
      <c r="Y149" s="735"/>
      <c r="Z149" s="735"/>
      <c r="AA149" s="762"/>
      <c r="AB149" s="735"/>
      <c r="AC149" s="735"/>
      <c r="AD149" s="735"/>
      <c r="AE149" s="735"/>
      <c r="AF149" s="735"/>
      <c r="AG149" s="735"/>
      <c r="AH149" s="735"/>
      <c r="AI149" s="735"/>
      <c r="AJ149" s="735"/>
      <c r="AK149" s="735"/>
      <c r="AL149" s="735"/>
      <c r="AM149" s="735"/>
      <c r="AN149" s="735"/>
      <c r="AO149" s="735"/>
      <c r="AP149" s="735"/>
      <c r="AQ149" s="735"/>
      <c r="AR149" s="735"/>
      <c r="AS149" s="735"/>
      <c r="AT149" s="735"/>
      <c r="AU149" s="735"/>
    </row>
    <row r="150" spans="1:47" ht="15.5" x14ac:dyDescent="0.35">
      <c r="A150" s="735"/>
      <c r="B150" s="735"/>
      <c r="C150" s="762"/>
      <c r="D150" s="735"/>
      <c r="E150" s="735"/>
      <c r="F150" s="762"/>
      <c r="G150" s="735"/>
      <c r="H150" s="735"/>
      <c r="I150" s="762"/>
      <c r="J150" s="735"/>
      <c r="K150" s="735"/>
      <c r="L150" s="762"/>
      <c r="M150" s="735"/>
      <c r="N150" s="735"/>
      <c r="O150" s="735"/>
      <c r="P150" s="735"/>
      <c r="Q150" s="735"/>
      <c r="R150" s="762"/>
      <c r="S150" s="735"/>
      <c r="T150" s="735"/>
      <c r="U150" s="762"/>
      <c r="V150" s="735"/>
      <c r="W150" s="735"/>
      <c r="X150" s="762"/>
      <c r="Y150" s="735"/>
      <c r="Z150" s="735"/>
      <c r="AA150" s="762"/>
      <c r="AB150" s="735"/>
      <c r="AC150" s="735"/>
      <c r="AD150" s="762"/>
      <c r="AE150" s="735"/>
      <c r="AF150" s="735"/>
      <c r="AG150" s="735"/>
      <c r="AH150" s="735"/>
      <c r="AI150" s="735"/>
      <c r="AJ150" s="735"/>
      <c r="AK150" s="735"/>
      <c r="AL150" s="735"/>
      <c r="AM150" s="735"/>
      <c r="AN150" s="735"/>
      <c r="AO150" s="735"/>
      <c r="AP150" s="735"/>
      <c r="AQ150" s="735"/>
      <c r="AR150" s="735"/>
      <c r="AS150" s="735"/>
      <c r="AT150" s="735"/>
      <c r="AU150" s="735"/>
    </row>
    <row r="151" spans="1:47" ht="15.5" x14ac:dyDescent="0.35">
      <c r="A151" s="735"/>
      <c r="B151" s="735"/>
      <c r="C151" s="762"/>
      <c r="D151" s="735"/>
      <c r="E151" s="735"/>
      <c r="F151" s="762"/>
      <c r="G151" s="735"/>
      <c r="H151" s="735"/>
      <c r="I151" s="762"/>
      <c r="J151" s="735"/>
      <c r="K151" s="735"/>
      <c r="L151" s="762"/>
      <c r="M151" s="735"/>
      <c r="N151" s="735"/>
      <c r="O151" s="735"/>
      <c r="P151" s="735"/>
      <c r="Q151" s="735"/>
      <c r="R151" s="762"/>
      <c r="S151" s="735"/>
      <c r="T151" s="735"/>
      <c r="U151" s="762"/>
      <c r="V151" s="735"/>
      <c r="W151" s="735"/>
      <c r="X151" s="762"/>
      <c r="Y151" s="735"/>
      <c r="Z151" s="735"/>
      <c r="AA151" s="762"/>
      <c r="AB151" s="735"/>
      <c r="AC151" s="735"/>
      <c r="AD151" s="762"/>
      <c r="AE151" s="735"/>
      <c r="AF151" s="735"/>
      <c r="AG151" s="735"/>
      <c r="AH151" s="735"/>
      <c r="AI151" s="735"/>
      <c r="AJ151" s="735"/>
      <c r="AK151" s="735"/>
      <c r="AL151" s="735"/>
      <c r="AM151" s="735"/>
      <c r="AN151" s="735"/>
      <c r="AO151" s="735"/>
      <c r="AP151" s="735"/>
      <c r="AQ151" s="735"/>
      <c r="AR151" s="735"/>
      <c r="AS151" s="735"/>
      <c r="AT151" s="735"/>
      <c r="AU151" s="735"/>
    </row>
    <row r="152" spans="1:47" ht="15.5" x14ac:dyDescent="0.35">
      <c r="A152" s="735"/>
      <c r="B152" s="735"/>
      <c r="C152" s="762"/>
      <c r="D152" s="735"/>
      <c r="E152" s="735"/>
      <c r="F152" s="762"/>
      <c r="G152" s="735"/>
      <c r="H152" s="735"/>
      <c r="I152" s="762"/>
      <c r="J152" s="735"/>
      <c r="K152" s="735"/>
      <c r="L152" s="762"/>
      <c r="M152" s="735"/>
      <c r="N152" s="735"/>
      <c r="O152" s="735"/>
      <c r="P152" s="735"/>
      <c r="Q152" s="735"/>
      <c r="R152" s="762"/>
      <c r="S152" s="735"/>
      <c r="T152" s="735"/>
      <c r="U152" s="762"/>
      <c r="V152" s="735"/>
      <c r="W152" s="735"/>
      <c r="X152" s="762"/>
      <c r="Y152" s="735"/>
      <c r="Z152" s="735"/>
      <c r="AA152" s="762"/>
      <c r="AB152" s="735"/>
      <c r="AC152" s="735"/>
      <c r="AD152" s="762"/>
      <c r="AE152" s="735"/>
      <c r="AF152" s="735"/>
      <c r="AG152" s="735"/>
      <c r="AH152" s="735"/>
      <c r="AI152" s="735"/>
      <c r="AJ152" s="735"/>
      <c r="AK152" s="735"/>
      <c r="AL152" s="735"/>
      <c r="AM152" s="735"/>
      <c r="AN152" s="735"/>
      <c r="AO152" s="735"/>
      <c r="AP152" s="735"/>
      <c r="AQ152" s="735"/>
      <c r="AR152" s="735"/>
      <c r="AS152" s="735"/>
      <c r="AT152" s="735"/>
      <c r="AU152" s="735"/>
    </row>
    <row r="153" spans="1:47" ht="15.5" x14ac:dyDescent="0.35">
      <c r="A153" s="735"/>
      <c r="B153" s="735"/>
      <c r="C153" s="762"/>
      <c r="D153" s="735"/>
      <c r="E153" s="735"/>
      <c r="F153" s="762"/>
      <c r="G153" s="735"/>
      <c r="H153" s="735"/>
      <c r="I153" s="762"/>
      <c r="J153" s="735"/>
      <c r="K153" s="735"/>
      <c r="L153" s="762"/>
      <c r="M153" s="735"/>
      <c r="N153" s="735"/>
      <c r="O153" s="735"/>
      <c r="P153" s="735"/>
      <c r="Q153" s="735"/>
      <c r="R153" s="762"/>
      <c r="S153" s="735"/>
      <c r="T153" s="735"/>
      <c r="U153" s="762"/>
      <c r="V153" s="735"/>
      <c r="W153" s="735"/>
      <c r="X153" s="762"/>
      <c r="Y153" s="735"/>
      <c r="Z153" s="735"/>
      <c r="AA153" s="762"/>
      <c r="AB153" s="735"/>
      <c r="AC153" s="735"/>
      <c r="AD153" s="762"/>
      <c r="AE153" s="735"/>
      <c r="AF153" s="735"/>
      <c r="AG153" s="735"/>
      <c r="AH153" s="735"/>
      <c r="AI153" s="735"/>
      <c r="AJ153" s="735"/>
      <c r="AK153" s="735"/>
      <c r="AL153" s="735"/>
      <c r="AM153" s="735"/>
      <c r="AN153" s="735"/>
      <c r="AO153" s="735"/>
      <c r="AP153" s="735"/>
      <c r="AQ153" s="735"/>
      <c r="AR153" s="735"/>
      <c r="AS153" s="735"/>
      <c r="AT153" s="735"/>
      <c r="AU153" s="735"/>
    </row>
    <row r="154" spans="1:47" ht="15.5" x14ac:dyDescent="0.35">
      <c r="A154" s="735"/>
      <c r="B154" s="735"/>
      <c r="C154" s="762"/>
      <c r="D154" s="735"/>
      <c r="E154" s="735"/>
      <c r="F154" s="762"/>
      <c r="G154" s="735"/>
      <c r="H154" s="735"/>
      <c r="I154" s="762"/>
      <c r="J154" s="735"/>
      <c r="K154" s="735"/>
      <c r="L154" s="762"/>
      <c r="M154" s="735"/>
      <c r="N154" s="735"/>
      <c r="O154" s="735"/>
      <c r="P154" s="735"/>
      <c r="Q154" s="735"/>
      <c r="R154" s="762"/>
      <c r="S154" s="735"/>
      <c r="T154" s="735"/>
      <c r="U154" s="762"/>
      <c r="V154" s="735"/>
      <c r="W154" s="735"/>
      <c r="X154" s="762"/>
      <c r="Y154" s="735"/>
      <c r="Z154" s="735"/>
      <c r="AA154" s="762"/>
      <c r="AB154" s="735"/>
      <c r="AC154" s="735"/>
      <c r="AD154" s="762"/>
      <c r="AE154" s="735"/>
      <c r="AF154" s="735"/>
      <c r="AG154" s="735"/>
      <c r="AH154" s="735"/>
      <c r="AI154" s="735"/>
      <c r="AJ154" s="735"/>
      <c r="AK154" s="735"/>
      <c r="AL154" s="735"/>
      <c r="AM154" s="735"/>
      <c r="AN154" s="735"/>
      <c r="AO154" s="735"/>
      <c r="AP154" s="735"/>
      <c r="AQ154" s="735"/>
      <c r="AR154" s="735"/>
      <c r="AS154" s="735"/>
      <c r="AT154" s="735"/>
      <c r="AU154" s="735"/>
    </row>
    <row r="155" spans="1:47" ht="15.5" x14ac:dyDescent="0.35">
      <c r="A155" s="735"/>
      <c r="B155" s="735"/>
      <c r="C155" s="762"/>
      <c r="D155" s="735"/>
      <c r="E155" s="735"/>
      <c r="F155" s="762"/>
      <c r="G155" s="735"/>
      <c r="H155" s="735"/>
      <c r="I155" s="762"/>
      <c r="J155" s="735"/>
      <c r="K155" s="735"/>
      <c r="L155" s="762"/>
      <c r="M155" s="735"/>
      <c r="N155" s="735"/>
      <c r="O155" s="735"/>
      <c r="P155" s="735"/>
      <c r="Q155" s="735"/>
      <c r="R155" s="762"/>
      <c r="S155" s="735"/>
      <c r="T155" s="735"/>
      <c r="U155" s="762"/>
      <c r="V155" s="735"/>
      <c r="W155" s="735"/>
      <c r="X155" s="762"/>
      <c r="Y155" s="735"/>
      <c r="Z155" s="735"/>
      <c r="AA155" s="762"/>
      <c r="AB155" s="735"/>
      <c r="AC155" s="735"/>
      <c r="AD155" s="762"/>
      <c r="AE155" s="735"/>
      <c r="AF155" s="735"/>
      <c r="AG155" s="735"/>
      <c r="AH155" s="735"/>
      <c r="AI155" s="735"/>
      <c r="AJ155" s="735"/>
      <c r="AK155" s="735"/>
      <c r="AL155" s="735"/>
      <c r="AM155" s="735"/>
      <c r="AN155" s="735"/>
      <c r="AO155" s="735"/>
      <c r="AP155" s="735"/>
      <c r="AQ155" s="735"/>
      <c r="AR155" s="735"/>
      <c r="AS155" s="735"/>
      <c r="AT155" s="735"/>
      <c r="AU155" s="735"/>
    </row>
    <row r="156" spans="1:47" ht="15.5" x14ac:dyDescent="0.35">
      <c r="A156" s="735"/>
      <c r="B156" s="735"/>
      <c r="C156" s="762"/>
      <c r="D156" s="735"/>
      <c r="E156" s="735"/>
      <c r="F156" s="762"/>
      <c r="G156" s="735"/>
      <c r="H156" s="735"/>
      <c r="I156" s="762"/>
      <c r="J156" s="735"/>
      <c r="K156" s="735"/>
      <c r="L156" s="762"/>
      <c r="M156" s="735"/>
      <c r="N156" s="735"/>
      <c r="O156" s="735"/>
      <c r="P156" s="735"/>
      <c r="Q156" s="735"/>
      <c r="R156" s="762"/>
      <c r="S156" s="735"/>
      <c r="T156" s="735"/>
      <c r="U156" s="762"/>
      <c r="V156" s="735"/>
      <c r="W156" s="735"/>
      <c r="X156" s="762"/>
      <c r="Y156" s="735"/>
      <c r="Z156" s="735"/>
      <c r="AA156" s="762"/>
      <c r="AB156" s="735"/>
      <c r="AC156" s="735"/>
      <c r="AD156" s="762"/>
      <c r="AE156" s="735"/>
      <c r="AF156" s="735"/>
      <c r="AG156" s="735"/>
      <c r="AH156" s="735"/>
      <c r="AI156" s="735"/>
      <c r="AJ156" s="735"/>
      <c r="AK156" s="735"/>
      <c r="AL156" s="735"/>
      <c r="AM156" s="735"/>
      <c r="AN156" s="735"/>
      <c r="AO156" s="735"/>
      <c r="AP156" s="735"/>
      <c r="AQ156" s="735"/>
      <c r="AR156" s="735"/>
      <c r="AS156" s="735"/>
      <c r="AT156" s="735"/>
      <c r="AU156" s="735"/>
    </row>
    <row r="157" spans="1:47" ht="15.5" x14ac:dyDescent="0.35">
      <c r="A157" s="735"/>
      <c r="B157" s="735"/>
      <c r="C157" s="762"/>
      <c r="D157" s="735"/>
      <c r="E157" s="735"/>
      <c r="F157" s="762"/>
      <c r="G157" s="735"/>
      <c r="H157" s="735"/>
      <c r="I157" s="762"/>
      <c r="J157" s="735"/>
      <c r="K157" s="735"/>
      <c r="L157" s="762"/>
      <c r="M157" s="735"/>
      <c r="N157" s="735"/>
      <c r="O157" s="735"/>
      <c r="P157" s="735"/>
      <c r="Q157" s="735"/>
      <c r="R157" s="762"/>
      <c r="S157" s="735"/>
      <c r="T157" s="735"/>
      <c r="U157" s="762"/>
      <c r="V157" s="735"/>
      <c r="W157" s="735"/>
      <c r="X157" s="762"/>
      <c r="Y157" s="735"/>
      <c r="Z157" s="735"/>
      <c r="AA157" s="762"/>
      <c r="AB157" s="735"/>
      <c r="AC157" s="735"/>
      <c r="AD157" s="762"/>
      <c r="AE157" s="735"/>
      <c r="AF157" s="735"/>
      <c r="AG157" s="735"/>
      <c r="AH157" s="735"/>
      <c r="AI157" s="735"/>
      <c r="AJ157" s="735"/>
      <c r="AK157" s="735"/>
      <c r="AL157" s="735"/>
      <c r="AM157" s="735"/>
      <c r="AN157" s="735"/>
      <c r="AO157" s="735"/>
      <c r="AP157" s="735"/>
      <c r="AQ157" s="735"/>
      <c r="AR157" s="735"/>
      <c r="AS157" s="735"/>
      <c r="AT157" s="735"/>
      <c r="AU157" s="735"/>
    </row>
  </sheetData>
  <conditionalFormatting sqref="C22 C24:E24 C26:N39 P27:Q39 O28:O39 D25:E25 G25:H25 J25:K25 M25:N25">
    <cfRule type="containsText" dxfId="52" priority="3" operator="containsText" text="NR">
      <formula>NOT(ISERROR(SEARCH("NR",C22)))</formula>
    </cfRule>
  </conditionalFormatting>
  <conditionalFormatting sqref="O26:Q26 P25:Q25">
    <cfRule type="containsText" dxfId="51" priority="2" operator="containsText" text="NR">
      <formula>NOT(ISERROR(SEARCH("NR",O25)))</formula>
    </cfRule>
  </conditionalFormatting>
  <conditionalFormatting sqref="O27">
    <cfRule type="containsText" dxfId="50" priority="1" operator="containsText" text="NR">
      <formula>NOT(ISERROR(SEARCH("NR",O27)))</formula>
    </cfRule>
  </conditionalFormatting>
  <hyperlinks>
    <hyperlink ref="B8" location="Contents!A1" display="Contents!A1"/>
    <hyperlink ref="D8" location="'Tab 49 - Healthy Animal E.coli'!A1" display="Tab 49 - Healthy Animal E.coli"/>
    <hyperlink ref="M8" location="'Tab 29 - G-ve E. coli'!A1" display="Click here to view human E. coli data"/>
  </hyperlink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0068CE"/>
  </sheetPr>
  <dimension ref="A1:AJ102"/>
  <sheetViews>
    <sheetView showGridLines="0" zoomScale="80" zoomScaleNormal="80" workbookViewId="0">
      <selection activeCell="D8" sqref="D8"/>
    </sheetView>
  </sheetViews>
  <sheetFormatPr defaultColWidth="7.1796875" defaultRowHeight="14.5" x14ac:dyDescent="0.35"/>
  <cols>
    <col min="1" max="1" width="1.453125" style="83" customWidth="1"/>
    <col min="2" max="2" width="39.1796875" style="83" customWidth="1"/>
    <col min="3" max="3" width="10.54296875" style="84" customWidth="1"/>
    <col min="4" max="4" width="10.54296875" style="83" customWidth="1"/>
    <col min="5" max="5" width="27.7265625" style="83" customWidth="1"/>
    <col min="6" max="6" width="10.54296875" style="84" customWidth="1"/>
    <col min="7" max="7" width="10.54296875" style="83" customWidth="1"/>
    <col min="8" max="8" width="27.7265625" style="83" customWidth="1"/>
    <col min="9" max="9" width="10.54296875" style="83" customWidth="1"/>
    <col min="10" max="10" width="13.26953125" style="83" customWidth="1"/>
    <col min="11" max="11" width="27.7265625" style="84" customWidth="1"/>
    <col min="12" max="13" width="10.54296875" style="83" customWidth="1"/>
    <col min="14" max="14" width="25.7265625" style="83" customWidth="1"/>
    <col min="15" max="15" width="7.54296875" style="83" customWidth="1"/>
    <col min="16" max="16" width="39.453125" style="83" bestFit="1" customWidth="1"/>
    <col min="17" max="17" width="6.1796875" style="84" bestFit="1" customWidth="1"/>
    <col min="18" max="18" width="4" style="83" bestFit="1" customWidth="1"/>
    <col min="19" max="19" width="9.453125" style="83" bestFit="1" customWidth="1"/>
    <col min="20" max="20" width="6.1796875" style="83" bestFit="1" customWidth="1"/>
    <col min="21" max="21" width="4" style="83" bestFit="1" customWidth="1"/>
    <col min="22" max="22" width="9" style="83" bestFit="1" customWidth="1"/>
    <col min="23" max="23" width="6.1796875" style="83" bestFit="1" customWidth="1"/>
    <col min="24" max="24" width="4" style="83" bestFit="1" customWidth="1"/>
    <col min="25" max="25" width="9" style="83" bestFit="1" customWidth="1"/>
    <col min="26" max="26" width="5.453125" style="83" customWidth="1"/>
    <col min="27" max="27" width="10.81640625" style="83" bestFit="1" customWidth="1"/>
    <col min="28" max="28" width="7.1796875" style="83"/>
    <col min="29" max="29" width="33.54296875" style="83" customWidth="1"/>
    <col min="30" max="31" width="9.54296875" style="83" customWidth="1"/>
    <col min="32" max="32" width="11" style="83" customWidth="1"/>
    <col min="33" max="33" width="9.54296875" style="83" customWidth="1"/>
    <col min="34" max="34" width="4.453125" style="83" bestFit="1" customWidth="1"/>
    <col min="35" max="35" width="10.81640625" style="83" bestFit="1" customWidth="1"/>
    <col min="36" max="37" width="7.1796875" style="83"/>
    <col min="38" max="38" width="9.453125" style="83" customWidth="1"/>
    <col min="39" max="40" width="7.1796875" style="83"/>
    <col min="41" max="41" width="10.81640625" style="83" bestFit="1" customWidth="1"/>
    <col min="42" max="16384" width="7.1796875" style="83"/>
  </cols>
  <sheetData>
    <row r="1" spans="1:36" s="15" customFormat="1" ht="5.15" customHeight="1" x14ac:dyDescent="0.35">
      <c r="A1" s="781"/>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row>
    <row r="2" spans="1:36"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row>
    <row r="3" spans="1:36"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row>
    <row r="4" spans="1:36"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row>
    <row r="5" spans="1:36"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row>
    <row r="6" spans="1:36"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row>
    <row r="7" spans="1:36"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row>
    <row r="8" spans="1:36" s="15" customFormat="1" ht="18" x14ac:dyDescent="0.4">
      <c r="A8" s="30"/>
      <c r="B8" s="171" t="s">
        <v>131</v>
      </c>
      <c r="C8" s="20"/>
      <c r="D8" s="171" t="s">
        <v>1088</v>
      </c>
      <c r="E8" s="19"/>
      <c r="F8" s="19"/>
      <c r="G8" s="19"/>
      <c r="H8" s="19"/>
      <c r="I8" s="30"/>
      <c r="J8" s="30"/>
      <c r="K8" s="30"/>
      <c r="L8" s="30"/>
      <c r="M8" s="151" t="s">
        <v>1082</v>
      </c>
      <c r="N8" s="30"/>
      <c r="O8" s="30"/>
      <c r="P8" s="30"/>
      <c r="Q8" s="30"/>
      <c r="R8" s="30"/>
      <c r="S8" s="30"/>
      <c r="T8" s="30"/>
      <c r="U8" s="30"/>
      <c r="V8" s="30"/>
      <c r="W8" s="30"/>
      <c r="X8" s="30"/>
      <c r="Y8" s="30"/>
      <c r="Z8" s="30"/>
      <c r="AA8" s="30"/>
      <c r="AB8" s="30"/>
      <c r="AC8" s="30"/>
      <c r="AD8" s="30"/>
      <c r="AE8" s="30"/>
      <c r="AF8" s="30"/>
      <c r="AG8" s="30"/>
      <c r="AH8" s="30"/>
      <c r="AI8" s="30"/>
      <c r="AJ8" s="30"/>
    </row>
    <row r="9" spans="1:36"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row>
    <row r="10" spans="1:36" s="15" customFormat="1" ht="18" x14ac:dyDescent="0.4">
      <c r="A10" s="30"/>
      <c r="B10" s="20" t="s">
        <v>1089</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row>
    <row r="11" spans="1:36"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row>
    <row r="12" spans="1:36" ht="15.5" x14ac:dyDescent="0.35">
      <c r="A12" s="692"/>
      <c r="B12" s="91" t="s">
        <v>1090</v>
      </c>
      <c r="C12" s="788"/>
      <c r="D12" s="788"/>
      <c r="E12" s="91" t="s">
        <v>1091</v>
      </c>
      <c r="F12" s="788"/>
      <c r="G12" s="788"/>
      <c r="H12" s="91" t="s">
        <v>1092</v>
      </c>
      <c r="I12" s="788"/>
      <c r="J12" s="788"/>
      <c r="K12" s="91" t="s">
        <v>1093</v>
      </c>
      <c r="L12" s="606"/>
      <c r="M12" s="606"/>
      <c r="N12" s="606"/>
      <c r="O12" s="606"/>
      <c r="P12" s="692"/>
      <c r="Q12" s="64"/>
      <c r="R12" s="606"/>
      <c r="S12" s="692"/>
      <c r="T12" s="692"/>
      <c r="U12" s="692"/>
      <c r="V12" s="692"/>
      <c r="W12" s="692"/>
      <c r="X12" s="692"/>
      <c r="Y12" s="692"/>
      <c r="Z12" s="692"/>
      <c r="AA12" s="692"/>
      <c r="AB12" s="692"/>
      <c r="AC12" s="692"/>
      <c r="AD12" s="692"/>
      <c r="AE12" s="692"/>
      <c r="AF12" s="692"/>
      <c r="AG12" s="692"/>
      <c r="AH12" s="692"/>
      <c r="AI12" s="692"/>
      <c r="AJ12" s="692"/>
    </row>
    <row r="13" spans="1:36" ht="46.5" x14ac:dyDescent="0.35">
      <c r="A13" s="692"/>
      <c r="B13" s="117" t="s">
        <v>1094</v>
      </c>
      <c r="C13" s="788"/>
      <c r="D13" s="788"/>
      <c r="E13" s="117" t="s">
        <v>1095</v>
      </c>
      <c r="F13" s="789"/>
      <c r="G13" s="789"/>
      <c r="H13" s="117" t="s">
        <v>1096</v>
      </c>
      <c r="I13" s="789"/>
      <c r="J13" s="789"/>
      <c r="K13" s="117" t="s">
        <v>1097</v>
      </c>
      <c r="L13" s="645"/>
      <c r="M13" s="645"/>
      <c r="N13" s="645"/>
      <c r="O13" s="645"/>
      <c r="P13" s="696"/>
      <c r="Q13" s="88"/>
      <c r="R13" s="645"/>
      <c r="S13" s="692"/>
      <c r="T13" s="692"/>
      <c r="U13" s="692"/>
      <c r="V13" s="692"/>
      <c r="W13" s="692"/>
      <c r="X13" s="692"/>
      <c r="Y13" s="692"/>
      <c r="Z13" s="692"/>
      <c r="AA13" s="692"/>
      <c r="AB13" s="692"/>
      <c r="AC13" s="692"/>
      <c r="AD13" s="692"/>
      <c r="AE13" s="692"/>
      <c r="AF13" s="692"/>
      <c r="AG13" s="692"/>
      <c r="AH13" s="692"/>
      <c r="AI13" s="692"/>
      <c r="AJ13" s="692"/>
    </row>
    <row r="14" spans="1:36" ht="14.15" customHeight="1" x14ac:dyDescent="0.4">
      <c r="A14" s="692"/>
      <c r="B14" s="81"/>
      <c r="C14" s="606"/>
      <c r="D14" s="606"/>
      <c r="E14" s="81"/>
      <c r="F14" s="606"/>
      <c r="G14" s="606"/>
      <c r="H14" s="81"/>
      <c r="I14" s="606"/>
      <c r="J14" s="606"/>
      <c r="K14" s="81"/>
      <c r="L14" s="606"/>
      <c r="M14" s="606"/>
      <c r="N14" s="606"/>
      <c r="O14" s="606"/>
      <c r="P14" s="692"/>
      <c r="Q14" s="81"/>
      <c r="R14" s="606"/>
      <c r="S14" s="692"/>
      <c r="T14" s="692"/>
      <c r="U14" s="692"/>
      <c r="V14" s="692"/>
      <c r="W14" s="692"/>
      <c r="X14" s="692"/>
      <c r="Y14" s="692"/>
      <c r="Z14" s="692"/>
      <c r="AA14" s="692"/>
      <c r="AB14" s="692"/>
      <c r="AC14" s="692"/>
      <c r="AD14" s="692"/>
      <c r="AE14" s="692"/>
      <c r="AF14" s="692"/>
      <c r="AG14" s="692"/>
      <c r="AH14" s="692"/>
      <c r="AI14" s="692"/>
      <c r="AJ14" s="692"/>
    </row>
    <row r="15" spans="1:36" ht="31.5" thickBot="1" x14ac:dyDescent="0.4">
      <c r="A15" s="692"/>
      <c r="B15" s="790" t="s">
        <v>1043</v>
      </c>
      <c r="C15" s="791" t="s">
        <v>710</v>
      </c>
      <c r="D15" s="606"/>
      <c r="E15" s="790" t="s">
        <v>1043</v>
      </c>
      <c r="F15" s="791" t="s">
        <v>710</v>
      </c>
      <c r="G15" s="606"/>
      <c r="H15" s="790" t="s">
        <v>1043</v>
      </c>
      <c r="I15" s="791" t="s">
        <v>710</v>
      </c>
      <c r="J15" s="606"/>
      <c r="K15" s="790" t="s">
        <v>1043</v>
      </c>
      <c r="L15" s="791" t="s">
        <v>710</v>
      </c>
      <c r="M15" s="792"/>
      <c r="N15" s="792"/>
      <c r="O15" s="792"/>
      <c r="P15" s="692"/>
      <c r="Q15" s="692"/>
      <c r="R15" s="692"/>
      <c r="S15" s="692"/>
      <c r="T15" s="692"/>
      <c r="U15" s="692"/>
      <c r="V15" s="692"/>
      <c r="W15" s="692"/>
      <c r="X15" s="692"/>
      <c r="Y15" s="692"/>
      <c r="Z15" s="692"/>
      <c r="AA15" s="692"/>
      <c r="AB15" s="692"/>
      <c r="AC15" s="692"/>
      <c r="AD15" s="692"/>
      <c r="AE15" s="692"/>
      <c r="AF15" s="692"/>
      <c r="AG15" s="692"/>
      <c r="AH15" s="692"/>
      <c r="AI15" s="692"/>
      <c r="AJ15" s="692"/>
    </row>
    <row r="16" spans="1:36" ht="15.5" x14ac:dyDescent="0.35">
      <c r="A16" s="692"/>
      <c r="B16" s="793">
        <v>2017</v>
      </c>
      <c r="C16" s="709">
        <v>220</v>
      </c>
      <c r="D16" s="606"/>
      <c r="E16" s="793">
        <v>2017</v>
      </c>
      <c r="F16" s="709">
        <v>268</v>
      </c>
      <c r="G16" s="606"/>
      <c r="H16" s="793">
        <v>2017</v>
      </c>
      <c r="I16" s="709">
        <v>87</v>
      </c>
      <c r="J16" s="606"/>
      <c r="K16" s="793">
        <v>2017</v>
      </c>
      <c r="L16" s="709">
        <v>214</v>
      </c>
      <c r="M16" s="709"/>
      <c r="N16" s="709"/>
      <c r="O16" s="709"/>
      <c r="P16" s="692"/>
      <c r="Q16" s="692"/>
      <c r="R16" s="692"/>
      <c r="S16" s="692"/>
      <c r="T16" s="692"/>
      <c r="U16" s="692"/>
      <c r="V16" s="692"/>
      <c r="W16" s="692"/>
      <c r="X16" s="692"/>
      <c r="Y16" s="692"/>
      <c r="Z16" s="692"/>
      <c r="AA16" s="692"/>
      <c r="AB16" s="692"/>
      <c r="AC16" s="692"/>
      <c r="AD16" s="692"/>
      <c r="AE16" s="692"/>
      <c r="AF16" s="692"/>
      <c r="AG16" s="692"/>
      <c r="AH16" s="692"/>
      <c r="AI16" s="692"/>
      <c r="AJ16" s="692"/>
    </row>
    <row r="17" spans="1:36" ht="15.5" x14ac:dyDescent="0.35">
      <c r="A17" s="692"/>
      <c r="B17" s="793">
        <v>2018</v>
      </c>
      <c r="C17" s="709">
        <v>319</v>
      </c>
      <c r="D17" s="606"/>
      <c r="E17" s="793">
        <v>2018</v>
      </c>
      <c r="F17" s="709">
        <v>320</v>
      </c>
      <c r="G17" s="606"/>
      <c r="H17" s="793">
        <v>2018</v>
      </c>
      <c r="I17" s="709">
        <v>280</v>
      </c>
      <c r="J17" s="606"/>
      <c r="K17" s="793">
        <v>2018</v>
      </c>
      <c r="L17" s="709">
        <v>193</v>
      </c>
      <c r="M17" s="709"/>
      <c r="N17" s="709"/>
      <c r="O17" s="709"/>
      <c r="P17" s="692"/>
      <c r="Q17" s="692"/>
      <c r="R17" s="692"/>
      <c r="S17" s="692"/>
      <c r="T17" s="692"/>
      <c r="U17" s="692"/>
      <c r="V17" s="692"/>
      <c r="W17" s="692"/>
      <c r="X17" s="692"/>
      <c r="Y17" s="692"/>
      <c r="Z17" s="692"/>
      <c r="AA17" s="692"/>
      <c r="AB17" s="692"/>
      <c r="AC17" s="692"/>
      <c r="AD17" s="692"/>
      <c r="AE17" s="692"/>
      <c r="AF17" s="692"/>
      <c r="AG17" s="692"/>
      <c r="AH17" s="692"/>
      <c r="AI17" s="692"/>
      <c r="AJ17" s="692"/>
    </row>
    <row r="18" spans="1:36" ht="15.5" x14ac:dyDescent="0.35">
      <c r="A18" s="692"/>
      <c r="B18" s="793">
        <v>2019</v>
      </c>
      <c r="C18" s="709">
        <v>273</v>
      </c>
      <c r="D18" s="606"/>
      <c r="E18" s="793">
        <v>2019</v>
      </c>
      <c r="F18" s="709">
        <v>316</v>
      </c>
      <c r="G18" s="606"/>
      <c r="H18" s="793">
        <v>2019</v>
      </c>
      <c r="I18" s="709">
        <v>313</v>
      </c>
      <c r="J18" s="606"/>
      <c r="K18" s="793">
        <v>2019</v>
      </c>
      <c r="L18" s="709">
        <v>249</v>
      </c>
      <c r="M18" s="709"/>
      <c r="N18" s="709"/>
      <c r="O18" s="709"/>
      <c r="P18" s="692"/>
      <c r="Q18" s="692"/>
      <c r="R18" s="692"/>
      <c r="S18" s="692"/>
      <c r="T18" s="692"/>
      <c r="U18" s="692"/>
      <c r="V18" s="692"/>
      <c r="W18" s="692"/>
      <c r="X18" s="692"/>
      <c r="Y18" s="692"/>
      <c r="Z18" s="692"/>
      <c r="AA18" s="692"/>
      <c r="AB18" s="692"/>
      <c r="AC18" s="692"/>
      <c r="AD18" s="692"/>
      <c r="AE18" s="692"/>
      <c r="AF18" s="692"/>
      <c r="AG18" s="692"/>
      <c r="AH18" s="692"/>
      <c r="AI18" s="692"/>
      <c r="AJ18" s="692"/>
    </row>
    <row r="19" spans="1:36" ht="15.5" x14ac:dyDescent="0.35">
      <c r="A19" s="692"/>
      <c r="B19" s="793">
        <v>2020</v>
      </c>
      <c r="C19" s="709">
        <v>234</v>
      </c>
      <c r="D19" s="606"/>
      <c r="E19" s="793">
        <v>2020</v>
      </c>
      <c r="F19" s="709">
        <v>234</v>
      </c>
      <c r="G19" s="606"/>
      <c r="H19" s="793">
        <v>2020</v>
      </c>
      <c r="I19" s="709">
        <v>239</v>
      </c>
      <c r="J19" s="606"/>
      <c r="K19" s="793">
        <v>2020</v>
      </c>
      <c r="L19" s="709">
        <v>238</v>
      </c>
      <c r="M19" s="709"/>
      <c r="N19" s="709"/>
      <c r="O19" s="709"/>
      <c r="P19" s="692"/>
      <c r="Q19" s="692"/>
      <c r="R19" s="692"/>
      <c r="S19" s="692"/>
      <c r="T19" s="692"/>
      <c r="U19" s="692"/>
      <c r="V19" s="692"/>
      <c r="W19" s="692"/>
      <c r="X19" s="692"/>
      <c r="Y19" s="692"/>
      <c r="Z19" s="692"/>
      <c r="AA19" s="692"/>
      <c r="AB19" s="692"/>
      <c r="AC19" s="692"/>
      <c r="AD19" s="692"/>
      <c r="AE19" s="692"/>
      <c r="AF19" s="692"/>
      <c r="AG19" s="692"/>
      <c r="AH19" s="692"/>
      <c r="AI19" s="692"/>
      <c r="AJ19" s="692"/>
    </row>
    <row r="20" spans="1:36" ht="15.5" x14ac:dyDescent="0.35">
      <c r="A20" s="692"/>
      <c r="B20" s="794"/>
      <c r="C20" s="693"/>
      <c r="D20" s="692"/>
      <c r="E20" s="692"/>
      <c r="F20" s="693"/>
      <c r="G20" s="692"/>
      <c r="H20" s="692"/>
      <c r="I20" s="692"/>
      <c r="J20" s="692"/>
      <c r="K20" s="693"/>
      <c r="L20" s="692"/>
      <c r="M20" s="692"/>
      <c r="N20" s="692"/>
      <c r="O20" s="692"/>
      <c r="P20" s="692"/>
      <c r="Q20" s="693"/>
      <c r="R20" s="692"/>
      <c r="S20" s="692"/>
      <c r="T20" s="693"/>
      <c r="U20" s="692"/>
      <c r="V20" s="692"/>
      <c r="W20" s="692"/>
      <c r="X20" s="692"/>
      <c r="Y20" s="692"/>
      <c r="Z20" s="692"/>
      <c r="AA20" s="692"/>
      <c r="AB20" s="692"/>
      <c r="AC20" s="692"/>
      <c r="AD20" s="692"/>
      <c r="AE20" s="692"/>
      <c r="AF20" s="692"/>
      <c r="AG20" s="692"/>
      <c r="AH20" s="692"/>
      <c r="AI20" s="692"/>
      <c r="AJ20" s="693"/>
    </row>
    <row r="21" spans="1:36" ht="15.5" x14ac:dyDescent="0.35">
      <c r="A21" s="692"/>
      <c r="B21" s="64" t="s">
        <v>1098</v>
      </c>
      <c r="C21" s="69"/>
      <c r="D21" s="692"/>
      <c r="E21" s="692"/>
      <c r="F21" s="693"/>
      <c r="G21" s="692"/>
      <c r="H21" s="692"/>
      <c r="I21" s="692"/>
      <c r="J21" s="692"/>
      <c r="K21" s="692"/>
      <c r="L21" s="693"/>
      <c r="M21" s="693"/>
      <c r="N21" s="693"/>
      <c r="O21" s="693"/>
      <c r="P21" s="692"/>
      <c r="Q21" s="692"/>
      <c r="R21" s="692"/>
      <c r="S21" s="692"/>
      <c r="T21" s="692"/>
      <c r="U21" s="692"/>
      <c r="V21" s="692"/>
      <c r="W21" s="692"/>
      <c r="X21" s="692"/>
      <c r="Y21" s="692"/>
      <c r="Z21" s="692"/>
      <c r="AA21" s="692"/>
      <c r="AB21" s="692"/>
      <c r="AC21" s="692"/>
      <c r="AD21" s="692"/>
      <c r="AE21" s="692"/>
      <c r="AF21" s="692"/>
      <c r="AG21" s="692"/>
      <c r="AH21" s="692"/>
      <c r="AI21" s="692"/>
      <c r="AJ21" s="693"/>
    </row>
    <row r="22" spans="1:36" ht="15.5" x14ac:dyDescent="0.35">
      <c r="A22" s="692"/>
      <c r="B22" s="118" t="s">
        <v>1099</v>
      </c>
      <c r="C22" s="693"/>
      <c r="D22" s="692"/>
      <c r="E22" s="692"/>
      <c r="F22" s="693"/>
      <c r="G22" s="692"/>
      <c r="H22" s="692"/>
      <c r="I22" s="692"/>
      <c r="J22" s="692"/>
      <c r="K22" s="692"/>
      <c r="L22" s="693"/>
      <c r="M22" s="693"/>
      <c r="N22" s="693"/>
      <c r="O22" s="693"/>
      <c r="P22" s="692"/>
      <c r="Q22" s="692"/>
      <c r="R22" s="692"/>
      <c r="S22" s="692"/>
      <c r="T22" s="692"/>
      <c r="U22" s="692"/>
      <c r="V22" s="692"/>
      <c r="W22" s="692"/>
      <c r="X22" s="692"/>
      <c r="Y22" s="692"/>
      <c r="Z22" s="692"/>
      <c r="AA22" s="692"/>
      <c r="AB22" s="692"/>
      <c r="AC22" s="692"/>
      <c r="AD22" s="692"/>
      <c r="AE22" s="692"/>
      <c r="AF22" s="692"/>
      <c r="AG22" s="692"/>
      <c r="AH22" s="692"/>
      <c r="AI22" s="692"/>
      <c r="AJ22" s="693"/>
    </row>
    <row r="23" spans="1:36" ht="15.5" x14ac:dyDescent="0.35">
      <c r="A23" s="692"/>
      <c r="B23" s="724"/>
      <c r="C23" s="874"/>
      <c r="D23" s="874"/>
      <c r="E23" s="874"/>
      <c r="F23" s="693"/>
      <c r="G23" s="692"/>
      <c r="H23" s="692"/>
      <c r="I23" s="692"/>
      <c r="J23" s="692"/>
      <c r="K23" s="692"/>
      <c r="L23" s="693"/>
      <c r="M23" s="693"/>
      <c r="N23" s="693"/>
      <c r="O23" s="693"/>
      <c r="P23" s="692"/>
      <c r="Q23" s="692"/>
      <c r="R23" s="692"/>
      <c r="S23" s="692"/>
      <c r="T23" s="692"/>
      <c r="U23" s="692"/>
      <c r="V23" s="692"/>
      <c r="W23" s="692"/>
      <c r="X23" s="692"/>
      <c r="Y23" s="692"/>
      <c r="Z23" s="692"/>
      <c r="AA23" s="692"/>
      <c r="AB23" s="692"/>
      <c r="AC23" s="692"/>
      <c r="AD23" s="692"/>
      <c r="AE23" s="692"/>
      <c r="AF23" s="692"/>
      <c r="AG23" s="692"/>
      <c r="AH23" s="692"/>
      <c r="AI23" s="692"/>
      <c r="AJ23" s="692"/>
    </row>
    <row r="24" spans="1:36" ht="15.5" x14ac:dyDescent="0.35">
      <c r="A24" s="692"/>
      <c r="B24" s="724"/>
      <c r="C24" s="726"/>
      <c r="D24" s="795"/>
      <c r="E24" s="755">
        <v>2017</v>
      </c>
      <c r="F24" s="726"/>
      <c r="G24" s="795"/>
      <c r="H24" s="755">
        <v>2018</v>
      </c>
      <c r="I24" s="796"/>
      <c r="J24" s="795"/>
      <c r="K24" s="755">
        <v>2019</v>
      </c>
      <c r="L24" s="796"/>
      <c r="M24" s="727">
        <v>2020</v>
      </c>
      <c r="N24" s="795"/>
      <c r="O24" s="692"/>
      <c r="P24" s="692"/>
      <c r="Q24" s="692"/>
      <c r="R24" s="692"/>
      <c r="S24" s="692"/>
      <c r="T24" s="692"/>
      <c r="U24" s="692"/>
      <c r="V24" s="692"/>
      <c r="W24" s="692"/>
      <c r="X24" s="692"/>
      <c r="Y24" s="692"/>
      <c r="Z24" s="692"/>
      <c r="AA24" s="692"/>
      <c r="AB24" s="692"/>
      <c r="AC24" s="692"/>
      <c r="AD24" s="692"/>
      <c r="AE24" s="692"/>
      <c r="AF24" s="692"/>
      <c r="AG24" s="692"/>
      <c r="AH24" s="692"/>
      <c r="AI24" s="692"/>
      <c r="AJ24" s="692"/>
    </row>
    <row r="25" spans="1:36" ht="16" thickBot="1" x14ac:dyDescent="0.4">
      <c r="A25" s="692"/>
      <c r="B25" s="536" t="s">
        <v>384</v>
      </c>
      <c r="C25" s="797" t="s">
        <v>899</v>
      </c>
      <c r="D25" s="798" t="s">
        <v>1021</v>
      </c>
      <c r="E25" s="798" t="s">
        <v>1022</v>
      </c>
      <c r="F25" s="797" t="s">
        <v>899</v>
      </c>
      <c r="G25" s="798" t="s">
        <v>1021</v>
      </c>
      <c r="H25" s="798" t="s">
        <v>1022</v>
      </c>
      <c r="I25" s="797" t="s">
        <v>899</v>
      </c>
      <c r="J25" s="798" t="s">
        <v>1021</v>
      </c>
      <c r="K25" s="798" t="s">
        <v>1022</v>
      </c>
      <c r="L25" s="797" t="s">
        <v>899</v>
      </c>
      <c r="M25" s="798" t="s">
        <v>1021</v>
      </c>
      <c r="N25" s="798" t="s">
        <v>1022</v>
      </c>
      <c r="O25" s="692"/>
      <c r="P25" s="692"/>
      <c r="Q25" s="692"/>
      <c r="R25" s="692"/>
      <c r="S25" s="692"/>
      <c r="T25" s="692"/>
      <c r="U25" s="692"/>
      <c r="V25" s="692"/>
      <c r="W25" s="692"/>
      <c r="X25" s="692"/>
      <c r="Y25" s="692"/>
      <c r="Z25" s="692"/>
      <c r="AA25" s="692"/>
      <c r="AB25" s="692"/>
      <c r="AC25" s="692"/>
      <c r="AD25" s="692"/>
      <c r="AE25" s="692"/>
      <c r="AF25" s="692"/>
      <c r="AG25" s="692"/>
      <c r="AH25" s="692"/>
      <c r="AI25" s="692"/>
      <c r="AJ25" s="692"/>
    </row>
    <row r="26" spans="1:36" ht="15.5" x14ac:dyDescent="0.35">
      <c r="A26" s="692"/>
      <c r="B26" s="675" t="s">
        <v>351</v>
      </c>
      <c r="C26" s="799">
        <v>1.36363636363636</v>
      </c>
      <c r="D26" s="772">
        <v>3</v>
      </c>
      <c r="E26" s="772">
        <v>220</v>
      </c>
      <c r="F26" s="799">
        <v>2.5078369905956102</v>
      </c>
      <c r="G26" s="777">
        <v>8</v>
      </c>
      <c r="H26" s="773">
        <v>319</v>
      </c>
      <c r="I26" s="800">
        <v>4.3956043956044004</v>
      </c>
      <c r="J26" s="777">
        <v>12</v>
      </c>
      <c r="K26" s="777">
        <v>273</v>
      </c>
      <c r="L26" s="976">
        <v>3.8461538461538498</v>
      </c>
      <c r="M26" s="777">
        <v>9</v>
      </c>
      <c r="N26" s="777">
        <v>234</v>
      </c>
      <c r="O26" s="692"/>
      <c r="P26" s="692"/>
      <c r="Q26" s="692"/>
      <c r="R26" s="692"/>
      <c r="S26" s="692"/>
      <c r="T26" s="692"/>
      <c r="U26" s="692"/>
      <c r="V26" s="692"/>
      <c r="W26" s="692"/>
      <c r="X26" s="692"/>
      <c r="Y26" s="692"/>
      <c r="Z26" s="692"/>
      <c r="AA26" s="692"/>
      <c r="AB26" s="692"/>
      <c r="AC26" s="692"/>
      <c r="AD26" s="692"/>
      <c r="AE26" s="692"/>
      <c r="AF26" s="692"/>
      <c r="AG26" s="692"/>
      <c r="AH26" s="692"/>
      <c r="AI26" s="692"/>
      <c r="AJ26" s="692"/>
    </row>
    <row r="27" spans="1:36" ht="15.5" x14ac:dyDescent="0.35">
      <c r="A27" s="692"/>
      <c r="B27" s="680" t="s">
        <v>913</v>
      </c>
      <c r="C27" s="976">
        <v>0</v>
      </c>
      <c r="D27" s="777">
        <v>0</v>
      </c>
      <c r="E27" s="777">
        <v>220</v>
      </c>
      <c r="F27" s="976">
        <v>0</v>
      </c>
      <c r="G27" s="777">
        <v>0</v>
      </c>
      <c r="H27" s="778">
        <v>319</v>
      </c>
      <c r="I27" s="800">
        <v>0.732600732600733</v>
      </c>
      <c r="J27" s="777">
        <v>2</v>
      </c>
      <c r="K27" s="777">
        <v>273</v>
      </c>
      <c r="L27" s="976">
        <v>0</v>
      </c>
      <c r="M27" s="777">
        <v>0</v>
      </c>
      <c r="N27" s="777">
        <v>234</v>
      </c>
      <c r="O27" s="692"/>
      <c r="P27" s="692"/>
      <c r="Q27" s="692"/>
      <c r="R27" s="692"/>
      <c r="S27" s="692"/>
      <c r="T27" s="692"/>
      <c r="U27" s="692"/>
      <c r="V27" s="692"/>
      <c r="W27" s="692"/>
      <c r="X27" s="692"/>
      <c r="Y27" s="692"/>
      <c r="Z27" s="692"/>
      <c r="AA27" s="692"/>
      <c r="AB27" s="692"/>
      <c r="AC27" s="692"/>
      <c r="AD27" s="692"/>
      <c r="AE27" s="692"/>
      <c r="AF27" s="692"/>
      <c r="AG27" s="692"/>
      <c r="AH27" s="692"/>
      <c r="AI27" s="692"/>
      <c r="AJ27" s="692"/>
    </row>
    <row r="28" spans="1:36" ht="15.5" x14ac:dyDescent="0.35">
      <c r="A28" s="692"/>
      <c r="B28" s="680" t="s">
        <v>722</v>
      </c>
      <c r="C28" s="976">
        <v>0</v>
      </c>
      <c r="D28" s="777">
        <v>0</v>
      </c>
      <c r="E28" s="777">
        <v>220</v>
      </c>
      <c r="F28" s="976">
        <v>0</v>
      </c>
      <c r="G28" s="777">
        <v>0</v>
      </c>
      <c r="H28" s="778">
        <v>319</v>
      </c>
      <c r="I28" s="800">
        <v>1.0989010989011001</v>
      </c>
      <c r="J28" s="777">
        <v>3</v>
      </c>
      <c r="K28" s="777">
        <v>273</v>
      </c>
      <c r="L28" s="976">
        <v>0</v>
      </c>
      <c r="M28" s="777">
        <v>0</v>
      </c>
      <c r="N28" s="777">
        <v>234</v>
      </c>
      <c r="O28" s="692"/>
      <c r="P28" s="692"/>
      <c r="Q28" s="692"/>
      <c r="R28" s="692"/>
      <c r="S28" s="692"/>
      <c r="T28" s="692"/>
      <c r="U28" s="692"/>
      <c r="V28" s="692"/>
      <c r="W28" s="692"/>
      <c r="X28" s="692"/>
      <c r="Y28" s="692"/>
      <c r="Z28" s="692"/>
      <c r="AA28" s="692"/>
      <c r="AB28" s="692"/>
      <c r="AC28" s="692"/>
      <c r="AD28" s="692"/>
      <c r="AE28" s="692"/>
      <c r="AF28" s="692"/>
      <c r="AG28" s="692"/>
      <c r="AH28" s="692"/>
      <c r="AI28" s="692"/>
      <c r="AJ28" s="692"/>
    </row>
    <row r="29" spans="1:36" ht="15.5" x14ac:dyDescent="0.35">
      <c r="A29" s="692"/>
      <c r="B29" s="680" t="s">
        <v>921</v>
      </c>
      <c r="C29" s="976">
        <v>1.36363636363636</v>
      </c>
      <c r="D29" s="777">
        <v>3</v>
      </c>
      <c r="E29" s="777">
        <v>220</v>
      </c>
      <c r="F29" s="976">
        <v>2.8213166144200601</v>
      </c>
      <c r="G29" s="777">
        <v>9</v>
      </c>
      <c r="H29" s="778">
        <v>319</v>
      </c>
      <c r="I29" s="800">
        <v>2.5641025641025599</v>
      </c>
      <c r="J29" s="777">
        <v>7</v>
      </c>
      <c r="K29" s="777">
        <v>273</v>
      </c>
      <c r="L29" s="976">
        <v>3.41880341880342</v>
      </c>
      <c r="M29" s="777">
        <v>8</v>
      </c>
      <c r="N29" s="777">
        <v>234</v>
      </c>
      <c r="O29" s="692"/>
      <c r="P29" s="692"/>
      <c r="Q29" s="692"/>
      <c r="R29" s="692"/>
      <c r="S29" s="692"/>
      <c r="T29" s="692"/>
      <c r="U29" s="692"/>
      <c r="V29" s="692"/>
      <c r="W29" s="692"/>
      <c r="X29" s="692"/>
      <c r="Y29" s="692"/>
      <c r="Z29" s="692"/>
      <c r="AA29" s="692"/>
      <c r="AB29" s="692"/>
      <c r="AC29" s="692"/>
      <c r="AD29" s="692"/>
      <c r="AE29" s="692"/>
      <c r="AF29" s="692"/>
      <c r="AG29" s="692"/>
      <c r="AH29" s="692"/>
      <c r="AI29" s="692"/>
      <c r="AJ29" s="692"/>
    </row>
    <row r="30" spans="1:36" ht="15.5" x14ac:dyDescent="0.35">
      <c r="A30" s="692"/>
      <c r="B30" s="680" t="s">
        <v>543</v>
      </c>
      <c r="C30" s="976">
        <v>0.45454545454545497</v>
      </c>
      <c r="D30" s="777">
        <v>1</v>
      </c>
      <c r="E30" s="777">
        <v>220</v>
      </c>
      <c r="F30" s="976">
        <v>0</v>
      </c>
      <c r="G30" s="777">
        <v>0</v>
      </c>
      <c r="H30" s="778">
        <v>319</v>
      </c>
      <c r="I30" s="800">
        <v>0</v>
      </c>
      <c r="J30" s="777">
        <v>0</v>
      </c>
      <c r="K30" s="777">
        <v>273</v>
      </c>
      <c r="L30" s="976">
        <v>0</v>
      </c>
      <c r="M30" s="777">
        <v>0</v>
      </c>
      <c r="N30" s="777">
        <v>234</v>
      </c>
      <c r="O30" s="692"/>
      <c r="P30" s="692"/>
      <c r="Q30" s="692"/>
      <c r="R30" s="692"/>
      <c r="S30" s="692"/>
      <c r="T30" s="692"/>
      <c r="U30" s="692"/>
      <c r="V30" s="692"/>
      <c r="W30" s="692"/>
      <c r="X30" s="692"/>
      <c r="Y30" s="692"/>
      <c r="Z30" s="692"/>
      <c r="AA30" s="692"/>
      <c r="AB30" s="692"/>
      <c r="AC30" s="692"/>
      <c r="AD30" s="692"/>
      <c r="AE30" s="692"/>
      <c r="AF30" s="692"/>
      <c r="AG30" s="692"/>
      <c r="AH30" s="692"/>
      <c r="AI30" s="692"/>
      <c r="AJ30" s="692"/>
    </row>
    <row r="31" spans="1:36" ht="15.5" x14ac:dyDescent="0.35">
      <c r="A31" s="692"/>
      <c r="B31" s="680" t="s">
        <v>357</v>
      </c>
      <c r="C31" s="976">
        <v>0.90909090909090895</v>
      </c>
      <c r="D31" s="777">
        <v>2</v>
      </c>
      <c r="E31" s="777">
        <v>220</v>
      </c>
      <c r="F31" s="976">
        <v>2.1943573667711598</v>
      </c>
      <c r="G31" s="777">
        <v>7</v>
      </c>
      <c r="H31" s="778">
        <v>319</v>
      </c>
      <c r="I31" s="800">
        <v>2.1978021978022002</v>
      </c>
      <c r="J31" s="777">
        <v>6</v>
      </c>
      <c r="K31" s="777">
        <v>273</v>
      </c>
      <c r="L31" s="976">
        <v>1.70940170940171</v>
      </c>
      <c r="M31" s="777">
        <v>4</v>
      </c>
      <c r="N31" s="777">
        <v>234</v>
      </c>
      <c r="O31" s="692"/>
      <c r="P31" s="692"/>
      <c r="Q31" s="692"/>
      <c r="R31" s="692"/>
      <c r="S31" s="692"/>
      <c r="T31" s="692"/>
      <c r="U31" s="692"/>
      <c r="V31" s="692"/>
      <c r="W31" s="692"/>
      <c r="X31" s="692"/>
      <c r="Y31" s="692"/>
      <c r="Z31" s="692"/>
      <c r="AA31" s="692"/>
      <c r="AB31" s="692"/>
      <c r="AC31" s="692"/>
      <c r="AD31" s="692"/>
      <c r="AE31" s="692"/>
      <c r="AF31" s="692"/>
      <c r="AG31" s="692"/>
      <c r="AH31" s="692"/>
      <c r="AI31" s="692"/>
      <c r="AJ31" s="692"/>
    </row>
    <row r="32" spans="1:36" ht="15.5" x14ac:dyDescent="0.35">
      <c r="A32" s="692"/>
      <c r="B32" s="680" t="s">
        <v>1032</v>
      </c>
      <c r="C32" s="976">
        <v>0.45454545454545497</v>
      </c>
      <c r="D32" s="777">
        <v>1</v>
      </c>
      <c r="E32" s="777">
        <v>220</v>
      </c>
      <c r="F32" s="976">
        <v>0.62695924764890298</v>
      </c>
      <c r="G32" s="777">
        <v>2</v>
      </c>
      <c r="H32" s="778">
        <v>319</v>
      </c>
      <c r="I32" s="800">
        <v>2.9304029304029302</v>
      </c>
      <c r="J32" s="777">
        <v>8</v>
      </c>
      <c r="K32" s="777">
        <v>273</v>
      </c>
      <c r="L32" s="976">
        <v>0.854700854700855</v>
      </c>
      <c r="M32" s="777">
        <v>2</v>
      </c>
      <c r="N32" s="777">
        <v>234</v>
      </c>
      <c r="O32" s="692"/>
      <c r="P32" s="692"/>
      <c r="Q32" s="692"/>
      <c r="R32" s="692"/>
      <c r="S32" s="692"/>
      <c r="T32" s="692"/>
      <c r="U32" s="692"/>
      <c r="V32" s="692"/>
      <c r="W32" s="692"/>
      <c r="X32" s="692"/>
      <c r="Y32" s="692"/>
      <c r="Z32" s="692"/>
      <c r="AA32" s="692"/>
      <c r="AB32" s="692"/>
      <c r="AC32" s="692"/>
      <c r="AD32" s="692"/>
      <c r="AE32" s="692"/>
      <c r="AF32" s="692"/>
      <c r="AG32" s="692"/>
      <c r="AH32" s="692"/>
      <c r="AI32" s="692"/>
      <c r="AJ32" s="692"/>
    </row>
    <row r="33" spans="1:36" ht="15.5" x14ac:dyDescent="0.35">
      <c r="A33" s="692"/>
      <c r="B33" s="680" t="s">
        <v>1100</v>
      </c>
      <c r="C33" s="976">
        <v>0</v>
      </c>
      <c r="D33" s="777">
        <v>0</v>
      </c>
      <c r="E33" s="777">
        <v>220</v>
      </c>
      <c r="F33" s="976">
        <v>0</v>
      </c>
      <c r="G33" s="777">
        <v>0</v>
      </c>
      <c r="H33" s="778">
        <v>319</v>
      </c>
      <c r="I33" s="800">
        <v>0</v>
      </c>
      <c r="J33" s="777">
        <v>0</v>
      </c>
      <c r="K33" s="777">
        <v>273</v>
      </c>
      <c r="L33" s="976">
        <v>0</v>
      </c>
      <c r="M33" s="777">
        <v>0</v>
      </c>
      <c r="N33" s="777">
        <v>234</v>
      </c>
      <c r="O33" s="692"/>
      <c r="P33" s="692"/>
      <c r="Q33" s="692"/>
      <c r="R33" s="692"/>
      <c r="S33" s="692"/>
      <c r="T33" s="692"/>
      <c r="U33" s="692"/>
      <c r="V33" s="692"/>
      <c r="W33" s="692"/>
      <c r="X33" s="692"/>
      <c r="Y33" s="692"/>
      <c r="Z33" s="692"/>
      <c r="AA33" s="692"/>
      <c r="AB33" s="692"/>
      <c r="AC33" s="692"/>
      <c r="AD33" s="692"/>
      <c r="AE33" s="692"/>
      <c r="AF33" s="692"/>
      <c r="AG33" s="692"/>
      <c r="AH33" s="692"/>
      <c r="AI33" s="692"/>
      <c r="AJ33" s="692"/>
    </row>
    <row r="34" spans="1:36" ht="15.5" x14ac:dyDescent="0.35">
      <c r="A34" s="692"/>
      <c r="B34" s="680" t="s">
        <v>723</v>
      </c>
      <c r="C34" s="976">
        <v>0.45454545454545497</v>
      </c>
      <c r="D34" s="777">
        <v>1</v>
      </c>
      <c r="E34" s="777">
        <v>220</v>
      </c>
      <c r="F34" s="976">
        <v>0</v>
      </c>
      <c r="G34" s="777">
        <v>0</v>
      </c>
      <c r="H34" s="778">
        <v>319</v>
      </c>
      <c r="I34" s="800">
        <v>0.732600732600733</v>
      </c>
      <c r="J34" s="777">
        <v>2</v>
      </c>
      <c r="K34" s="777">
        <v>273</v>
      </c>
      <c r="L34" s="976">
        <v>0</v>
      </c>
      <c r="M34" s="777">
        <v>0</v>
      </c>
      <c r="N34" s="777">
        <v>234</v>
      </c>
      <c r="O34" s="692"/>
      <c r="P34" s="692"/>
      <c r="Q34" s="692"/>
      <c r="R34" s="692"/>
      <c r="S34" s="692"/>
      <c r="T34" s="692"/>
      <c r="U34" s="692"/>
      <c r="V34" s="692"/>
      <c r="W34" s="692"/>
      <c r="X34" s="692"/>
      <c r="Y34" s="692"/>
      <c r="Z34" s="692"/>
      <c r="AA34" s="692"/>
      <c r="AB34" s="692"/>
      <c r="AC34" s="692"/>
      <c r="AD34" s="692"/>
      <c r="AE34" s="692"/>
      <c r="AF34" s="692"/>
      <c r="AG34" s="692"/>
      <c r="AH34" s="692"/>
      <c r="AI34" s="692"/>
      <c r="AJ34" s="692"/>
    </row>
    <row r="35" spans="1:36" ht="15.5" x14ac:dyDescent="0.35">
      <c r="A35" s="692"/>
      <c r="B35" s="801" t="s">
        <v>239</v>
      </c>
      <c r="C35" s="976">
        <v>0</v>
      </c>
      <c r="D35" s="777">
        <v>0</v>
      </c>
      <c r="E35" s="777">
        <v>220</v>
      </c>
      <c r="F35" s="976">
        <v>0</v>
      </c>
      <c r="G35" s="777">
        <v>0</v>
      </c>
      <c r="H35" s="778">
        <v>319</v>
      </c>
      <c r="I35" s="800">
        <v>1.0989010989011001</v>
      </c>
      <c r="J35" s="777">
        <v>3</v>
      </c>
      <c r="K35" s="777">
        <v>273</v>
      </c>
      <c r="L35" s="976">
        <v>0.427350427350427</v>
      </c>
      <c r="M35" s="777">
        <v>1</v>
      </c>
      <c r="N35" s="777">
        <v>234</v>
      </c>
      <c r="O35" s="692"/>
      <c r="P35" s="692"/>
      <c r="Q35" s="692"/>
      <c r="R35" s="692"/>
      <c r="S35" s="692"/>
      <c r="T35" s="692"/>
      <c r="U35" s="692"/>
      <c r="V35" s="692"/>
      <c r="W35" s="692"/>
      <c r="X35" s="692"/>
      <c r="Y35" s="692"/>
      <c r="Z35" s="692"/>
      <c r="AA35" s="692"/>
      <c r="AB35" s="692"/>
      <c r="AC35" s="692"/>
      <c r="AD35" s="692"/>
      <c r="AE35" s="692"/>
      <c r="AF35" s="692"/>
      <c r="AG35" s="692"/>
      <c r="AH35" s="692"/>
      <c r="AI35" s="692"/>
      <c r="AJ35" s="692"/>
    </row>
    <row r="36" spans="1:36" ht="15.5" x14ac:dyDescent="0.35">
      <c r="A36" s="692"/>
      <c r="B36" s="680" t="s">
        <v>363</v>
      </c>
      <c r="C36" s="976">
        <v>3.1818181818181799</v>
      </c>
      <c r="D36" s="777">
        <v>7</v>
      </c>
      <c r="E36" s="777">
        <v>220</v>
      </c>
      <c r="F36" s="976">
        <v>7.5235109717868296</v>
      </c>
      <c r="G36" s="777">
        <v>24</v>
      </c>
      <c r="H36" s="778">
        <v>319</v>
      </c>
      <c r="I36" s="800">
        <v>9.1575091575091605</v>
      </c>
      <c r="J36" s="777">
        <v>25</v>
      </c>
      <c r="K36" s="777">
        <v>273</v>
      </c>
      <c r="L36" s="976">
        <v>12.393162393162401</v>
      </c>
      <c r="M36" s="777">
        <v>29</v>
      </c>
      <c r="N36" s="777">
        <v>234</v>
      </c>
      <c r="O36" s="692"/>
      <c r="P36" s="692"/>
      <c r="Q36" s="692"/>
      <c r="R36" s="692"/>
      <c r="S36" s="692"/>
      <c r="T36" s="692"/>
      <c r="U36" s="692"/>
      <c r="V36" s="692"/>
      <c r="W36" s="692"/>
      <c r="X36" s="692"/>
      <c r="Y36" s="692"/>
      <c r="Z36" s="692"/>
      <c r="AA36" s="692"/>
      <c r="AB36" s="692"/>
      <c r="AC36" s="692"/>
      <c r="AD36" s="692"/>
      <c r="AE36" s="692"/>
      <c r="AF36" s="692"/>
      <c r="AG36" s="692"/>
      <c r="AH36" s="692"/>
      <c r="AI36" s="692"/>
      <c r="AJ36" s="692"/>
    </row>
    <row r="37" spans="1:36" ht="15.5" x14ac:dyDescent="0.35">
      <c r="A37" s="692"/>
      <c r="B37" s="680" t="s">
        <v>379</v>
      </c>
      <c r="C37" s="976">
        <v>0.45454545454545497</v>
      </c>
      <c r="D37" s="777">
        <v>1</v>
      </c>
      <c r="E37" s="777">
        <v>220</v>
      </c>
      <c r="F37" s="976">
        <v>0.62695924764890298</v>
      </c>
      <c r="G37" s="777">
        <v>2</v>
      </c>
      <c r="H37" s="778">
        <v>319</v>
      </c>
      <c r="I37" s="800">
        <v>2.9304029304029302</v>
      </c>
      <c r="J37" s="777">
        <v>8</v>
      </c>
      <c r="K37" s="777">
        <v>273</v>
      </c>
      <c r="L37" s="976">
        <v>1.2820512820512799</v>
      </c>
      <c r="M37" s="777">
        <v>3</v>
      </c>
      <c r="N37" s="777">
        <v>234</v>
      </c>
      <c r="O37" s="692"/>
      <c r="P37" s="692"/>
      <c r="Q37" s="692"/>
      <c r="R37" s="692"/>
      <c r="S37" s="692"/>
      <c r="T37" s="692"/>
      <c r="U37" s="692"/>
      <c r="V37" s="692"/>
      <c r="W37" s="692"/>
      <c r="X37" s="692"/>
      <c r="Y37" s="692"/>
      <c r="Z37" s="692"/>
      <c r="AA37" s="692"/>
      <c r="AB37" s="692"/>
      <c r="AC37" s="692"/>
      <c r="AD37" s="692"/>
      <c r="AE37" s="692"/>
      <c r="AF37" s="692"/>
      <c r="AG37" s="692"/>
      <c r="AH37" s="692"/>
      <c r="AI37" s="692"/>
      <c r="AJ37" s="692"/>
    </row>
    <row r="38" spans="1:36" ht="15.5" x14ac:dyDescent="0.35">
      <c r="A38" s="692"/>
      <c r="B38" s="692"/>
      <c r="C38" s="693"/>
      <c r="D38" s="692"/>
      <c r="E38" s="692"/>
      <c r="F38" s="692"/>
      <c r="G38" s="692"/>
      <c r="H38" s="693"/>
      <c r="I38" s="693"/>
      <c r="J38" s="693"/>
      <c r="K38" s="693"/>
      <c r="L38" s="692"/>
      <c r="M38" s="692"/>
      <c r="N38" s="692"/>
      <c r="O38" s="692"/>
      <c r="P38" s="692"/>
      <c r="Q38" s="693"/>
      <c r="R38" s="692"/>
      <c r="S38" s="692"/>
      <c r="T38" s="692"/>
      <c r="U38" s="692"/>
      <c r="V38" s="692"/>
      <c r="W38" s="692"/>
      <c r="X38" s="692"/>
      <c r="Y38" s="692"/>
      <c r="Z38" s="692"/>
      <c r="AA38" s="692"/>
      <c r="AB38" s="692"/>
      <c r="AC38" s="692"/>
      <c r="AD38" s="692"/>
      <c r="AE38" s="692"/>
      <c r="AF38" s="692"/>
      <c r="AG38" s="692"/>
      <c r="AH38" s="692"/>
      <c r="AI38" s="692"/>
      <c r="AJ38" s="692"/>
    </row>
    <row r="39" spans="1:36" ht="15.5" x14ac:dyDescent="0.35">
      <c r="A39" s="692"/>
      <c r="B39" s="64" t="s">
        <v>1101</v>
      </c>
      <c r="C39" s="692"/>
      <c r="D39" s="692"/>
      <c r="E39" s="692"/>
      <c r="F39" s="693"/>
      <c r="G39" s="692"/>
      <c r="H39" s="692"/>
      <c r="I39" s="693"/>
      <c r="J39" s="692"/>
      <c r="K39" s="692"/>
      <c r="L39" s="692"/>
      <c r="M39" s="692"/>
      <c r="N39" s="692"/>
      <c r="O39" s="692"/>
      <c r="P39" s="692"/>
      <c r="Q39" s="693"/>
      <c r="R39" s="692"/>
      <c r="S39" s="692"/>
      <c r="T39" s="692"/>
      <c r="U39" s="692"/>
      <c r="V39" s="692"/>
      <c r="W39" s="692"/>
      <c r="X39" s="692"/>
      <c r="Y39" s="692"/>
      <c r="Z39" s="692"/>
      <c r="AA39" s="692"/>
      <c r="AB39" s="692"/>
      <c r="AC39" s="692"/>
      <c r="AD39" s="692"/>
      <c r="AE39" s="692"/>
      <c r="AF39" s="692"/>
      <c r="AG39" s="692"/>
      <c r="AH39" s="692"/>
      <c r="AI39" s="692"/>
      <c r="AJ39" s="692"/>
    </row>
    <row r="40" spans="1:36" ht="15.5" x14ac:dyDescent="0.35">
      <c r="A40" s="692"/>
      <c r="B40" s="118" t="s">
        <v>1102</v>
      </c>
      <c r="C40" s="692"/>
      <c r="D40" s="692"/>
      <c r="E40" s="692"/>
      <c r="F40" s="693"/>
      <c r="G40" s="692"/>
      <c r="H40" s="692"/>
      <c r="I40" s="693"/>
      <c r="J40" s="692"/>
      <c r="K40" s="692"/>
      <c r="L40" s="692"/>
      <c r="M40" s="692"/>
      <c r="N40" s="692"/>
      <c r="O40" s="692"/>
      <c r="P40" s="692"/>
      <c r="Q40" s="693"/>
      <c r="R40" s="692"/>
      <c r="S40" s="692"/>
      <c r="T40" s="692"/>
      <c r="U40" s="692"/>
      <c r="V40" s="692"/>
      <c r="W40" s="692"/>
      <c r="X40" s="692"/>
      <c r="Y40" s="692"/>
      <c r="Z40" s="692"/>
      <c r="AA40" s="692"/>
      <c r="AB40" s="692"/>
      <c r="AC40" s="692"/>
      <c r="AD40" s="692"/>
      <c r="AE40" s="692"/>
      <c r="AF40" s="692"/>
      <c r="AG40" s="692"/>
      <c r="AH40" s="692"/>
      <c r="AI40" s="692"/>
      <c r="AJ40" s="692"/>
    </row>
    <row r="41" spans="1:36" ht="15.5" x14ac:dyDescent="0.35">
      <c r="A41" s="692"/>
      <c r="B41" s="692"/>
      <c r="C41" s="692"/>
      <c r="D41" s="692"/>
      <c r="E41" s="724"/>
      <c r="F41" s="693"/>
      <c r="G41" s="692"/>
      <c r="H41" s="692"/>
      <c r="I41" s="693"/>
      <c r="J41" s="692"/>
      <c r="K41" s="692"/>
      <c r="L41" s="692"/>
      <c r="M41" s="692"/>
      <c r="N41" s="692"/>
      <c r="O41" s="692"/>
      <c r="P41" s="692"/>
      <c r="Q41" s="693"/>
      <c r="R41" s="692"/>
      <c r="S41" s="692"/>
      <c r="T41" s="692"/>
      <c r="U41" s="692"/>
      <c r="V41" s="692"/>
      <c r="W41" s="692"/>
      <c r="X41" s="692"/>
      <c r="Y41" s="692"/>
      <c r="Z41" s="692"/>
      <c r="AA41" s="692"/>
      <c r="AB41" s="692"/>
      <c r="AC41" s="692"/>
      <c r="AD41" s="692"/>
      <c r="AE41" s="692"/>
      <c r="AF41" s="692"/>
      <c r="AG41" s="692"/>
      <c r="AH41" s="692"/>
      <c r="AI41" s="692"/>
      <c r="AJ41" s="692"/>
    </row>
    <row r="42" spans="1:36" ht="15.5" x14ac:dyDescent="0.35">
      <c r="A42" s="692"/>
      <c r="B42" s="724"/>
      <c r="C42" s="726"/>
      <c r="D42" s="795"/>
      <c r="E42" s="755">
        <v>2017</v>
      </c>
      <c r="F42" s="726"/>
      <c r="G42" s="795"/>
      <c r="H42" s="755">
        <v>2018</v>
      </c>
      <c r="I42" s="796"/>
      <c r="J42" s="795"/>
      <c r="K42" s="755">
        <v>2019</v>
      </c>
      <c r="L42" s="796"/>
      <c r="M42" s="727">
        <v>2020</v>
      </c>
      <c r="N42" s="795"/>
      <c r="O42" s="692"/>
      <c r="P42" s="692"/>
      <c r="Q42" s="692"/>
      <c r="R42" s="692"/>
      <c r="S42" s="692"/>
      <c r="T42" s="692"/>
      <c r="U42" s="692"/>
      <c r="V42" s="692"/>
      <c r="W42" s="692"/>
      <c r="X42" s="692"/>
      <c r="Y42" s="692"/>
      <c r="Z42" s="692"/>
      <c r="AA42" s="692"/>
      <c r="AB42" s="692"/>
      <c r="AC42" s="692"/>
      <c r="AD42" s="692"/>
      <c r="AE42" s="692"/>
      <c r="AF42" s="692"/>
      <c r="AG42" s="692"/>
      <c r="AH42" s="692"/>
      <c r="AI42" s="692"/>
      <c r="AJ42" s="692"/>
    </row>
    <row r="43" spans="1:36" ht="16" thickBot="1" x14ac:dyDescent="0.4">
      <c r="A43" s="692"/>
      <c r="B43" s="536" t="s">
        <v>384</v>
      </c>
      <c r="C43" s="797" t="s">
        <v>899</v>
      </c>
      <c r="D43" s="798" t="s">
        <v>1021</v>
      </c>
      <c r="E43" s="798" t="s">
        <v>1022</v>
      </c>
      <c r="F43" s="797" t="s">
        <v>899</v>
      </c>
      <c r="G43" s="798" t="s">
        <v>1021</v>
      </c>
      <c r="H43" s="798" t="s">
        <v>1022</v>
      </c>
      <c r="I43" s="797" t="s">
        <v>899</v>
      </c>
      <c r="J43" s="798" t="s">
        <v>1021</v>
      </c>
      <c r="K43" s="798" t="s">
        <v>1022</v>
      </c>
      <c r="L43" s="797" t="s">
        <v>899</v>
      </c>
      <c r="M43" s="798" t="s">
        <v>1021</v>
      </c>
      <c r="N43" s="798" t="s">
        <v>1022</v>
      </c>
      <c r="O43" s="692"/>
      <c r="P43" s="692"/>
      <c r="Q43" s="693"/>
      <c r="R43" s="692"/>
      <c r="S43" s="692"/>
      <c r="T43" s="692"/>
      <c r="U43" s="692"/>
      <c r="V43" s="692"/>
      <c r="W43" s="692"/>
      <c r="X43" s="692"/>
      <c r="Y43" s="692"/>
      <c r="Z43" s="692"/>
      <c r="AA43" s="692"/>
      <c r="AB43" s="692"/>
      <c r="AC43" s="692"/>
      <c r="AD43" s="692"/>
      <c r="AE43" s="692"/>
      <c r="AF43" s="692"/>
      <c r="AG43" s="692"/>
      <c r="AH43" s="692"/>
      <c r="AI43" s="692"/>
      <c r="AJ43" s="692"/>
    </row>
    <row r="44" spans="1:36" ht="15.5" x14ac:dyDescent="0.35">
      <c r="A44" s="692"/>
      <c r="B44" s="675" t="s">
        <v>351</v>
      </c>
      <c r="C44" s="799">
        <v>1.8656716417910399</v>
      </c>
      <c r="D44" s="772">
        <v>5</v>
      </c>
      <c r="E44" s="772">
        <v>268</v>
      </c>
      <c r="F44" s="799">
        <v>3.125</v>
      </c>
      <c r="G44" s="777">
        <v>10</v>
      </c>
      <c r="H44" s="773">
        <v>320</v>
      </c>
      <c r="I44" s="800">
        <v>1.58227848101266</v>
      </c>
      <c r="J44" s="777">
        <v>5</v>
      </c>
      <c r="K44" s="777">
        <v>316</v>
      </c>
      <c r="L44" s="976">
        <v>1.70940170940171</v>
      </c>
      <c r="M44" s="777">
        <v>4</v>
      </c>
      <c r="N44" s="777">
        <v>234</v>
      </c>
      <c r="O44" s="692"/>
      <c r="P44" s="692"/>
      <c r="Q44" s="693"/>
      <c r="R44" s="692"/>
      <c r="S44" s="692"/>
      <c r="T44" s="692"/>
      <c r="U44" s="692"/>
      <c r="V44" s="692"/>
      <c r="W44" s="692"/>
      <c r="X44" s="692"/>
      <c r="Y44" s="692"/>
      <c r="Z44" s="692"/>
      <c r="AA44" s="692"/>
      <c r="AB44" s="692"/>
      <c r="AC44" s="692"/>
      <c r="AD44" s="692"/>
      <c r="AE44" s="692"/>
      <c r="AF44" s="692"/>
      <c r="AG44" s="692"/>
      <c r="AH44" s="692"/>
      <c r="AI44" s="692"/>
      <c r="AJ44" s="692"/>
    </row>
    <row r="45" spans="1:36" ht="15.5" x14ac:dyDescent="0.35">
      <c r="A45" s="692"/>
      <c r="B45" s="680" t="s">
        <v>913</v>
      </c>
      <c r="C45" s="976">
        <v>0</v>
      </c>
      <c r="D45" s="777">
        <v>0</v>
      </c>
      <c r="E45" s="777">
        <v>268</v>
      </c>
      <c r="F45" s="976">
        <v>0</v>
      </c>
      <c r="G45" s="777">
        <v>0</v>
      </c>
      <c r="H45" s="778">
        <v>320</v>
      </c>
      <c r="I45" s="800">
        <v>0</v>
      </c>
      <c r="J45" s="777">
        <v>0</v>
      </c>
      <c r="K45" s="777">
        <v>316</v>
      </c>
      <c r="L45" s="976">
        <v>0</v>
      </c>
      <c r="M45" s="777">
        <v>0</v>
      </c>
      <c r="N45" s="777">
        <v>234</v>
      </c>
      <c r="O45" s="692"/>
      <c r="P45" s="692"/>
      <c r="Q45" s="693"/>
      <c r="R45" s="692"/>
      <c r="S45" s="692"/>
      <c r="T45" s="692"/>
      <c r="U45" s="692"/>
      <c r="V45" s="692"/>
      <c r="W45" s="692"/>
      <c r="X45" s="692"/>
      <c r="Y45" s="692"/>
      <c r="Z45" s="692"/>
      <c r="AA45" s="692"/>
      <c r="AB45" s="692"/>
      <c r="AC45" s="692"/>
      <c r="AD45" s="692"/>
      <c r="AE45" s="692"/>
      <c r="AF45" s="692"/>
      <c r="AG45" s="692"/>
      <c r="AH45" s="692"/>
      <c r="AI45" s="692"/>
      <c r="AJ45" s="692"/>
    </row>
    <row r="46" spans="1:36" ht="15.5" x14ac:dyDescent="0.35">
      <c r="A46" s="692"/>
      <c r="B46" s="680" t="s">
        <v>722</v>
      </c>
      <c r="C46" s="976">
        <v>0</v>
      </c>
      <c r="D46" s="777">
        <v>0</v>
      </c>
      <c r="E46" s="777">
        <v>268</v>
      </c>
      <c r="F46" s="976">
        <v>0</v>
      </c>
      <c r="G46" s="777">
        <v>0</v>
      </c>
      <c r="H46" s="778">
        <v>320</v>
      </c>
      <c r="I46" s="800">
        <v>0</v>
      </c>
      <c r="J46" s="777">
        <v>0</v>
      </c>
      <c r="K46" s="777">
        <v>316</v>
      </c>
      <c r="L46" s="976">
        <v>0</v>
      </c>
      <c r="M46" s="777">
        <v>0</v>
      </c>
      <c r="N46" s="777">
        <v>234</v>
      </c>
      <c r="O46" s="692"/>
      <c r="P46" s="692"/>
      <c r="Q46" s="693"/>
      <c r="R46" s="692"/>
      <c r="S46" s="692"/>
      <c r="T46" s="692"/>
      <c r="U46" s="692"/>
      <c r="V46" s="692"/>
      <c r="W46" s="692"/>
      <c r="X46" s="692"/>
      <c r="Y46" s="692"/>
      <c r="Z46" s="692"/>
      <c r="AA46" s="692"/>
      <c r="AB46" s="692"/>
      <c r="AC46" s="692"/>
      <c r="AD46" s="692"/>
      <c r="AE46" s="692"/>
      <c r="AF46" s="692"/>
      <c r="AG46" s="692"/>
      <c r="AH46" s="692"/>
      <c r="AI46" s="692"/>
      <c r="AJ46" s="692"/>
    </row>
    <row r="47" spans="1:36" ht="15.5" x14ac:dyDescent="0.35">
      <c r="A47" s="692"/>
      <c r="B47" s="680" t="s">
        <v>921</v>
      </c>
      <c r="C47" s="976">
        <v>0.37313432835820898</v>
      </c>
      <c r="D47" s="777">
        <v>1</v>
      </c>
      <c r="E47" s="777">
        <v>268</v>
      </c>
      <c r="F47" s="976">
        <v>0.3125</v>
      </c>
      <c r="G47" s="777">
        <v>1</v>
      </c>
      <c r="H47" s="778">
        <v>320</v>
      </c>
      <c r="I47" s="800">
        <v>0.632911392405063</v>
      </c>
      <c r="J47" s="777">
        <v>2</v>
      </c>
      <c r="K47" s="777">
        <v>316</v>
      </c>
      <c r="L47" s="976">
        <v>0</v>
      </c>
      <c r="M47" s="777">
        <v>0</v>
      </c>
      <c r="N47" s="777">
        <v>234</v>
      </c>
      <c r="O47" s="692"/>
      <c r="P47" s="692"/>
      <c r="Q47" s="693"/>
      <c r="R47" s="692"/>
      <c r="S47" s="692"/>
      <c r="T47" s="692"/>
      <c r="U47" s="692"/>
      <c r="V47" s="692"/>
      <c r="W47" s="692"/>
      <c r="X47" s="692"/>
      <c r="Y47" s="692"/>
      <c r="Z47" s="692"/>
      <c r="AA47" s="692"/>
      <c r="AB47" s="692"/>
      <c r="AC47" s="692"/>
      <c r="AD47" s="692"/>
      <c r="AE47" s="692"/>
      <c r="AF47" s="692"/>
      <c r="AG47" s="692"/>
      <c r="AH47" s="692"/>
      <c r="AI47" s="692"/>
      <c r="AJ47" s="692"/>
    </row>
    <row r="48" spans="1:36" ht="15.5" x14ac:dyDescent="0.35">
      <c r="A48" s="692"/>
      <c r="B48" s="680" t="s">
        <v>543</v>
      </c>
      <c r="C48" s="976">
        <v>0</v>
      </c>
      <c r="D48" s="777">
        <v>0</v>
      </c>
      <c r="E48" s="777">
        <v>268</v>
      </c>
      <c r="F48" s="976">
        <v>0</v>
      </c>
      <c r="G48" s="777">
        <v>0</v>
      </c>
      <c r="H48" s="778">
        <v>320</v>
      </c>
      <c r="I48" s="800">
        <v>0</v>
      </c>
      <c r="J48" s="777">
        <v>0</v>
      </c>
      <c r="K48" s="777">
        <v>316</v>
      </c>
      <c r="L48" s="976">
        <v>0.427350427350427</v>
      </c>
      <c r="M48" s="777">
        <v>1</v>
      </c>
      <c r="N48" s="777">
        <v>234</v>
      </c>
      <c r="O48" s="692"/>
      <c r="P48" s="692"/>
      <c r="Q48" s="693"/>
      <c r="R48" s="692"/>
      <c r="S48" s="692"/>
      <c r="T48" s="692"/>
      <c r="U48" s="692"/>
      <c r="V48" s="692"/>
      <c r="W48" s="692"/>
      <c r="X48" s="692"/>
      <c r="Y48" s="692"/>
      <c r="Z48" s="692"/>
      <c r="AA48" s="692"/>
      <c r="AB48" s="692"/>
      <c r="AC48" s="692"/>
      <c r="AD48" s="692"/>
      <c r="AE48" s="692"/>
      <c r="AF48" s="692"/>
      <c r="AG48" s="692"/>
      <c r="AH48" s="692"/>
      <c r="AI48" s="692"/>
      <c r="AJ48" s="692"/>
    </row>
    <row r="49" spans="1:36" ht="15.5" x14ac:dyDescent="0.35">
      <c r="A49" s="692"/>
      <c r="B49" s="680" t="s">
        <v>357</v>
      </c>
      <c r="C49" s="976">
        <v>1.8656716417910399</v>
      </c>
      <c r="D49" s="777">
        <v>5</v>
      </c>
      <c r="E49" s="777">
        <v>268</v>
      </c>
      <c r="F49" s="976">
        <v>3.125</v>
      </c>
      <c r="G49" s="777">
        <v>10</v>
      </c>
      <c r="H49" s="778">
        <v>320</v>
      </c>
      <c r="I49" s="800">
        <v>0.316455696202532</v>
      </c>
      <c r="J49" s="777">
        <v>1</v>
      </c>
      <c r="K49" s="777">
        <v>316</v>
      </c>
      <c r="L49" s="976">
        <v>1.2820512820512799</v>
      </c>
      <c r="M49" s="777">
        <v>3</v>
      </c>
      <c r="N49" s="777">
        <v>234</v>
      </c>
      <c r="O49" s="692"/>
      <c r="P49" s="692"/>
      <c r="Q49" s="693"/>
      <c r="R49" s="692"/>
      <c r="S49" s="692"/>
      <c r="T49" s="692"/>
      <c r="U49" s="692"/>
      <c r="V49" s="692"/>
      <c r="W49" s="692"/>
      <c r="X49" s="692"/>
      <c r="Y49" s="692"/>
      <c r="Z49" s="692"/>
      <c r="AA49" s="692"/>
      <c r="AB49" s="692"/>
      <c r="AC49" s="692"/>
      <c r="AD49" s="692"/>
      <c r="AE49" s="692"/>
      <c r="AF49" s="692"/>
      <c r="AG49" s="692"/>
      <c r="AH49" s="692"/>
      <c r="AI49" s="692"/>
      <c r="AJ49" s="692"/>
    </row>
    <row r="50" spans="1:36" ht="15.5" x14ac:dyDescent="0.35">
      <c r="A50" s="692"/>
      <c r="B50" s="680" t="s">
        <v>1032</v>
      </c>
      <c r="C50" s="976">
        <v>1.8656716417910399</v>
      </c>
      <c r="D50" s="777">
        <v>5</v>
      </c>
      <c r="E50" s="777">
        <v>268</v>
      </c>
      <c r="F50" s="976">
        <v>0.625</v>
      </c>
      <c r="G50" s="777">
        <v>2</v>
      </c>
      <c r="H50" s="778">
        <v>320</v>
      </c>
      <c r="I50" s="800">
        <v>0</v>
      </c>
      <c r="J50" s="777">
        <v>0</v>
      </c>
      <c r="K50" s="777">
        <v>316</v>
      </c>
      <c r="L50" s="976">
        <v>0</v>
      </c>
      <c r="M50" s="777">
        <v>0</v>
      </c>
      <c r="N50" s="777">
        <v>234</v>
      </c>
      <c r="O50" s="692"/>
      <c r="P50" s="692"/>
      <c r="Q50" s="693"/>
      <c r="R50" s="692"/>
      <c r="S50" s="692"/>
      <c r="T50" s="692"/>
      <c r="U50" s="692"/>
      <c r="V50" s="692"/>
      <c r="W50" s="692"/>
      <c r="X50" s="692"/>
      <c r="Y50" s="692"/>
      <c r="Z50" s="692"/>
      <c r="AA50" s="692"/>
      <c r="AB50" s="692"/>
      <c r="AC50" s="692"/>
      <c r="AD50" s="692"/>
      <c r="AE50" s="692"/>
      <c r="AF50" s="692"/>
      <c r="AG50" s="692"/>
      <c r="AH50" s="692"/>
      <c r="AI50" s="692"/>
      <c r="AJ50" s="692"/>
    </row>
    <row r="51" spans="1:36" ht="15.5" x14ac:dyDescent="0.35">
      <c r="A51" s="692"/>
      <c r="B51" s="680" t="s">
        <v>1100</v>
      </c>
      <c r="C51" s="976">
        <v>0</v>
      </c>
      <c r="D51" s="777">
        <v>0</v>
      </c>
      <c r="E51" s="777">
        <v>268</v>
      </c>
      <c r="F51" s="976">
        <v>0</v>
      </c>
      <c r="G51" s="777">
        <v>0</v>
      </c>
      <c r="H51" s="778">
        <v>320</v>
      </c>
      <c r="I51" s="800">
        <v>0</v>
      </c>
      <c r="J51" s="777">
        <v>0</v>
      </c>
      <c r="K51" s="777">
        <v>316</v>
      </c>
      <c r="L51" s="976">
        <v>0</v>
      </c>
      <c r="M51" s="777">
        <v>0</v>
      </c>
      <c r="N51" s="777">
        <v>234</v>
      </c>
      <c r="O51" s="692"/>
      <c r="P51" s="692"/>
      <c r="Q51" s="693"/>
      <c r="R51" s="692"/>
      <c r="S51" s="692"/>
      <c r="T51" s="692"/>
      <c r="U51" s="692"/>
      <c r="V51" s="692"/>
      <c r="W51" s="692"/>
      <c r="X51" s="692"/>
      <c r="Y51" s="692"/>
      <c r="Z51" s="692"/>
      <c r="AA51" s="692"/>
      <c r="AB51" s="692"/>
      <c r="AC51" s="692"/>
      <c r="AD51" s="692"/>
      <c r="AE51" s="692"/>
      <c r="AF51" s="692"/>
      <c r="AG51" s="692"/>
      <c r="AH51" s="692"/>
      <c r="AI51" s="692"/>
      <c r="AJ51" s="692"/>
    </row>
    <row r="52" spans="1:36" ht="15.5" x14ac:dyDescent="0.35">
      <c r="A52" s="692"/>
      <c r="B52" s="680" t="s">
        <v>723</v>
      </c>
      <c r="C52" s="976">
        <v>0.37313432835820898</v>
      </c>
      <c r="D52" s="777">
        <v>1</v>
      </c>
      <c r="E52" s="777">
        <v>268</v>
      </c>
      <c r="F52" s="976">
        <v>0.3125</v>
      </c>
      <c r="G52" s="777">
        <v>1</v>
      </c>
      <c r="H52" s="778">
        <v>320</v>
      </c>
      <c r="I52" s="800">
        <v>0</v>
      </c>
      <c r="J52" s="777">
        <v>0</v>
      </c>
      <c r="K52" s="777">
        <v>316</v>
      </c>
      <c r="L52" s="976">
        <v>0</v>
      </c>
      <c r="M52" s="777">
        <v>0</v>
      </c>
      <c r="N52" s="777">
        <v>234</v>
      </c>
      <c r="O52" s="692"/>
      <c r="P52" s="692"/>
      <c r="Q52" s="693"/>
      <c r="R52" s="692"/>
      <c r="S52" s="692"/>
      <c r="T52" s="692"/>
      <c r="U52" s="692"/>
      <c r="V52" s="692"/>
      <c r="W52" s="692"/>
      <c r="X52" s="692"/>
      <c r="Y52" s="692"/>
      <c r="Z52" s="692"/>
      <c r="AA52" s="692"/>
      <c r="AB52" s="692"/>
      <c r="AC52" s="692"/>
      <c r="AD52" s="692"/>
      <c r="AE52" s="692"/>
      <c r="AF52" s="692"/>
      <c r="AG52" s="692"/>
      <c r="AH52" s="692"/>
      <c r="AI52" s="692"/>
      <c r="AJ52" s="692"/>
    </row>
    <row r="53" spans="1:36" ht="15.5" x14ac:dyDescent="0.35">
      <c r="A53" s="692"/>
      <c r="B53" s="540" t="s">
        <v>239</v>
      </c>
      <c r="C53" s="976">
        <v>0</v>
      </c>
      <c r="D53" s="777">
        <v>0</v>
      </c>
      <c r="E53" s="777">
        <v>268</v>
      </c>
      <c r="F53" s="976">
        <v>0</v>
      </c>
      <c r="G53" s="777">
        <v>0</v>
      </c>
      <c r="H53" s="778">
        <v>320</v>
      </c>
      <c r="I53" s="800">
        <v>0.316455696202532</v>
      </c>
      <c r="J53" s="777">
        <v>1</v>
      </c>
      <c r="K53" s="777">
        <v>316</v>
      </c>
      <c r="L53" s="976">
        <v>0</v>
      </c>
      <c r="M53" s="777">
        <v>0</v>
      </c>
      <c r="N53" s="777">
        <v>234</v>
      </c>
      <c r="O53" s="692"/>
      <c r="P53" s="692"/>
      <c r="Q53" s="693"/>
      <c r="R53" s="692"/>
      <c r="S53" s="692"/>
      <c r="T53" s="692"/>
      <c r="U53" s="692"/>
      <c r="V53" s="692"/>
      <c r="W53" s="692"/>
      <c r="X53" s="692"/>
      <c r="Y53" s="692"/>
      <c r="Z53" s="692"/>
      <c r="AA53" s="692"/>
      <c r="AB53" s="692"/>
      <c r="AC53" s="692"/>
      <c r="AD53" s="692"/>
      <c r="AE53" s="692"/>
      <c r="AF53" s="692"/>
      <c r="AG53" s="692"/>
      <c r="AH53" s="692"/>
      <c r="AI53" s="692"/>
      <c r="AJ53" s="692"/>
    </row>
    <row r="54" spans="1:36" ht="15.5" x14ac:dyDescent="0.35">
      <c r="A54" s="692"/>
      <c r="B54" s="680" t="s">
        <v>363</v>
      </c>
      <c r="C54" s="976">
        <v>4.85074626865672</v>
      </c>
      <c r="D54" s="777">
        <v>13</v>
      </c>
      <c r="E54" s="777">
        <v>268</v>
      </c>
      <c r="F54" s="976">
        <v>2.5</v>
      </c>
      <c r="G54" s="777">
        <v>8</v>
      </c>
      <c r="H54" s="778">
        <v>320</v>
      </c>
      <c r="I54" s="800">
        <v>3.16455696202532</v>
      </c>
      <c r="J54" s="777">
        <v>10</v>
      </c>
      <c r="K54" s="777">
        <v>316</v>
      </c>
      <c r="L54" s="976">
        <v>4.7008547008547001</v>
      </c>
      <c r="M54" s="777">
        <v>11</v>
      </c>
      <c r="N54" s="777">
        <v>234</v>
      </c>
      <c r="O54" s="692"/>
      <c r="P54" s="692"/>
      <c r="Q54" s="693"/>
      <c r="R54" s="692"/>
      <c r="S54" s="692"/>
      <c r="T54" s="692"/>
      <c r="U54" s="692"/>
      <c r="V54" s="692"/>
      <c r="W54" s="692"/>
      <c r="X54" s="692"/>
      <c r="Y54" s="692"/>
      <c r="Z54" s="692"/>
      <c r="AA54" s="692"/>
      <c r="AB54" s="692"/>
      <c r="AC54" s="692"/>
      <c r="AD54" s="692"/>
      <c r="AE54" s="692"/>
      <c r="AF54" s="692"/>
      <c r="AG54" s="692"/>
      <c r="AH54" s="692"/>
      <c r="AI54" s="692"/>
      <c r="AJ54" s="692"/>
    </row>
    <row r="55" spans="1:36" ht="15.5" x14ac:dyDescent="0.35">
      <c r="A55" s="692"/>
      <c r="B55" s="680" t="s">
        <v>379</v>
      </c>
      <c r="C55" s="976">
        <v>1.8656716417910399</v>
      </c>
      <c r="D55" s="777">
        <v>5</v>
      </c>
      <c r="E55" s="777">
        <v>268</v>
      </c>
      <c r="F55" s="976">
        <v>0.625</v>
      </c>
      <c r="G55" s="777">
        <v>2</v>
      </c>
      <c r="H55" s="778">
        <v>320</v>
      </c>
      <c r="I55" s="800">
        <v>0.632911392405063</v>
      </c>
      <c r="J55" s="777">
        <v>2</v>
      </c>
      <c r="K55" s="777">
        <v>316</v>
      </c>
      <c r="L55" s="976">
        <v>0.427350427350427</v>
      </c>
      <c r="M55" s="777">
        <v>1</v>
      </c>
      <c r="N55" s="777">
        <v>234</v>
      </c>
      <c r="O55" s="692"/>
      <c r="P55" s="692"/>
      <c r="Q55" s="693"/>
      <c r="R55" s="692"/>
      <c r="S55" s="692"/>
      <c r="T55" s="692"/>
      <c r="U55" s="692"/>
      <c r="V55" s="692"/>
      <c r="W55" s="692"/>
      <c r="X55" s="692"/>
      <c r="Y55" s="692"/>
      <c r="Z55" s="692"/>
      <c r="AA55" s="692"/>
      <c r="AB55" s="692"/>
      <c r="AC55" s="692"/>
      <c r="AD55" s="692"/>
      <c r="AE55" s="692"/>
      <c r="AF55" s="692"/>
      <c r="AG55" s="692"/>
      <c r="AH55" s="692"/>
      <c r="AI55" s="692"/>
      <c r="AJ55" s="692"/>
    </row>
    <row r="56" spans="1:36" ht="15.5" x14ac:dyDescent="0.35">
      <c r="A56" s="692"/>
      <c r="B56" s="794"/>
      <c r="C56" s="802"/>
      <c r="D56" s="777"/>
      <c r="E56" s="777"/>
      <c r="F56" s="802"/>
      <c r="G56" s="777"/>
      <c r="H56" s="777"/>
      <c r="I56" s="802"/>
      <c r="J56" s="777"/>
      <c r="K56" s="777"/>
      <c r="L56" s="802"/>
      <c r="M56" s="777"/>
      <c r="N56" s="777"/>
      <c r="O56" s="692"/>
      <c r="P56" s="692"/>
      <c r="Q56" s="693"/>
      <c r="R56" s="692"/>
      <c r="S56" s="692"/>
      <c r="T56" s="692"/>
      <c r="U56" s="692"/>
      <c r="V56" s="692"/>
      <c r="W56" s="692"/>
      <c r="X56" s="692"/>
      <c r="Y56" s="692"/>
      <c r="Z56" s="692"/>
      <c r="AA56" s="692"/>
      <c r="AB56" s="692"/>
      <c r="AC56" s="692"/>
      <c r="AD56" s="692"/>
      <c r="AE56" s="692"/>
      <c r="AF56" s="692"/>
      <c r="AG56" s="692"/>
      <c r="AH56" s="692"/>
      <c r="AI56" s="692"/>
      <c r="AJ56" s="692"/>
    </row>
    <row r="57" spans="1:36" ht="15.5" x14ac:dyDescent="0.35">
      <c r="A57" s="692"/>
      <c r="B57" s="64" t="s">
        <v>1103</v>
      </c>
      <c r="C57" s="692"/>
      <c r="D57" s="693"/>
      <c r="E57" s="692"/>
      <c r="F57" s="692"/>
      <c r="G57" s="692"/>
      <c r="H57" s="692"/>
      <c r="I57" s="692"/>
      <c r="J57" s="692"/>
      <c r="K57" s="692"/>
      <c r="L57" s="693"/>
      <c r="M57" s="693"/>
      <c r="N57" s="693"/>
      <c r="O57" s="693"/>
      <c r="P57" s="692"/>
      <c r="Q57" s="692"/>
      <c r="R57" s="692"/>
      <c r="S57" s="692"/>
      <c r="T57" s="692"/>
      <c r="U57" s="692"/>
      <c r="V57" s="692"/>
      <c r="W57" s="692"/>
      <c r="X57" s="692"/>
      <c r="Y57" s="692"/>
      <c r="Z57" s="692"/>
      <c r="AA57" s="692"/>
      <c r="AB57" s="692"/>
      <c r="AC57" s="692"/>
      <c r="AD57" s="692"/>
      <c r="AE57" s="692"/>
      <c r="AF57" s="692"/>
      <c r="AG57" s="692"/>
      <c r="AH57" s="692"/>
      <c r="AI57" s="692"/>
      <c r="AJ57" s="692"/>
    </row>
    <row r="58" spans="1:36" ht="15.5" x14ac:dyDescent="0.35">
      <c r="A58" s="692"/>
      <c r="B58" s="118" t="s">
        <v>1104</v>
      </c>
      <c r="C58" s="692"/>
      <c r="D58" s="693"/>
      <c r="E58" s="692"/>
      <c r="F58" s="692"/>
      <c r="G58" s="692"/>
      <c r="H58" s="692"/>
      <c r="I58" s="692"/>
      <c r="J58" s="692"/>
      <c r="K58" s="692"/>
      <c r="L58" s="693"/>
      <c r="M58" s="693"/>
      <c r="N58" s="693"/>
      <c r="O58" s="693"/>
      <c r="P58" s="692"/>
      <c r="Q58" s="692"/>
      <c r="R58" s="692"/>
      <c r="S58" s="692"/>
      <c r="T58" s="692"/>
      <c r="U58" s="692"/>
      <c r="V58" s="692"/>
      <c r="W58" s="692"/>
      <c r="X58" s="692"/>
      <c r="Y58" s="692"/>
      <c r="Z58" s="692"/>
      <c r="AA58" s="692"/>
      <c r="AB58" s="692"/>
      <c r="AC58" s="692"/>
      <c r="AD58" s="692"/>
      <c r="AE58" s="692"/>
      <c r="AF58" s="692"/>
      <c r="AG58" s="692"/>
      <c r="AH58" s="692"/>
      <c r="AI58" s="692"/>
      <c r="AJ58" s="692"/>
    </row>
    <row r="59" spans="1:36" ht="15.5" x14ac:dyDescent="0.35">
      <c r="A59" s="692"/>
      <c r="B59" s="692"/>
      <c r="C59" s="692"/>
      <c r="D59" s="693"/>
      <c r="E59" s="692"/>
      <c r="F59" s="692"/>
      <c r="G59" s="692"/>
      <c r="H59" s="692"/>
      <c r="I59" s="692"/>
      <c r="J59" s="692"/>
      <c r="K59" s="692"/>
      <c r="L59" s="693"/>
      <c r="M59" s="693"/>
      <c r="N59" s="693"/>
      <c r="O59" s="693"/>
      <c r="P59" s="692"/>
      <c r="Q59" s="692"/>
      <c r="R59" s="692"/>
      <c r="S59" s="692"/>
      <c r="T59" s="692"/>
      <c r="U59" s="692"/>
      <c r="V59" s="692"/>
      <c r="W59" s="692"/>
      <c r="X59" s="692"/>
      <c r="Y59" s="692"/>
      <c r="Z59" s="692"/>
      <c r="AA59" s="692"/>
      <c r="AB59" s="692"/>
      <c r="AC59" s="692"/>
      <c r="AD59" s="692"/>
      <c r="AE59" s="692"/>
      <c r="AF59" s="692"/>
      <c r="AG59" s="692"/>
      <c r="AH59" s="692"/>
      <c r="AI59" s="692"/>
      <c r="AJ59" s="692"/>
    </row>
    <row r="60" spans="1:36" ht="15.5" x14ac:dyDescent="0.35">
      <c r="A60" s="692"/>
      <c r="B60" s="724"/>
      <c r="C60" s="726"/>
      <c r="D60" s="795"/>
      <c r="E60" s="755">
        <v>2017</v>
      </c>
      <c r="F60" s="726"/>
      <c r="G60" s="795"/>
      <c r="H60" s="755">
        <v>2018</v>
      </c>
      <c r="I60" s="796"/>
      <c r="J60" s="795"/>
      <c r="K60" s="755">
        <v>2019</v>
      </c>
      <c r="L60" s="796"/>
      <c r="M60" s="727">
        <v>2020</v>
      </c>
      <c r="N60" s="795"/>
      <c r="O60" s="692"/>
      <c r="P60" s="692"/>
      <c r="Q60" s="692"/>
      <c r="R60" s="692"/>
      <c r="S60" s="692"/>
      <c r="T60" s="692"/>
      <c r="U60" s="692"/>
      <c r="V60" s="692"/>
      <c r="W60" s="692"/>
      <c r="X60" s="692"/>
      <c r="Y60" s="692"/>
      <c r="Z60" s="692"/>
      <c r="AA60" s="692"/>
      <c r="AB60" s="692"/>
      <c r="AC60" s="692"/>
      <c r="AD60" s="692"/>
      <c r="AE60" s="692"/>
      <c r="AF60" s="692"/>
      <c r="AG60" s="692"/>
      <c r="AH60" s="692"/>
      <c r="AI60" s="692"/>
      <c r="AJ60" s="692"/>
    </row>
    <row r="61" spans="1:36" ht="16" thickBot="1" x14ac:dyDescent="0.4">
      <c r="A61" s="692"/>
      <c r="B61" s="536" t="s">
        <v>384</v>
      </c>
      <c r="C61" s="797" t="s">
        <v>899</v>
      </c>
      <c r="D61" s="798" t="s">
        <v>1021</v>
      </c>
      <c r="E61" s="798" t="s">
        <v>1022</v>
      </c>
      <c r="F61" s="797" t="s">
        <v>899</v>
      </c>
      <c r="G61" s="798" t="s">
        <v>1021</v>
      </c>
      <c r="H61" s="798" t="s">
        <v>1022</v>
      </c>
      <c r="I61" s="797" t="s">
        <v>899</v>
      </c>
      <c r="J61" s="798" t="s">
        <v>1021</v>
      </c>
      <c r="K61" s="798" t="s">
        <v>1022</v>
      </c>
      <c r="L61" s="797" t="s">
        <v>899</v>
      </c>
      <c r="M61" s="798" t="s">
        <v>1021</v>
      </c>
      <c r="N61" s="798" t="s">
        <v>1022</v>
      </c>
      <c r="O61" s="692"/>
      <c r="P61" s="692"/>
      <c r="Q61" s="692"/>
      <c r="R61" s="692"/>
      <c r="S61" s="692"/>
      <c r="T61" s="692"/>
      <c r="U61" s="692"/>
      <c r="V61" s="692"/>
      <c r="W61" s="692"/>
      <c r="X61" s="692"/>
      <c r="Y61" s="692"/>
      <c r="Z61" s="692"/>
      <c r="AA61" s="692"/>
      <c r="AB61" s="692"/>
      <c r="AC61" s="692"/>
      <c r="AD61" s="692"/>
      <c r="AE61" s="692"/>
      <c r="AF61" s="692"/>
      <c r="AG61" s="692"/>
      <c r="AH61" s="692"/>
      <c r="AI61" s="692"/>
      <c r="AJ61" s="692"/>
    </row>
    <row r="62" spans="1:36" ht="15.5" x14ac:dyDescent="0.35">
      <c r="A62" s="692"/>
      <c r="B62" s="675" t="s">
        <v>351</v>
      </c>
      <c r="C62" s="799">
        <v>17.241379310344801</v>
      </c>
      <c r="D62" s="772">
        <v>15</v>
      </c>
      <c r="E62" s="772">
        <v>87</v>
      </c>
      <c r="F62" s="799">
        <v>19.285714285714299</v>
      </c>
      <c r="G62" s="777">
        <v>54</v>
      </c>
      <c r="H62" s="773">
        <v>280</v>
      </c>
      <c r="I62" s="800">
        <v>22.044728434504801</v>
      </c>
      <c r="J62" s="777">
        <v>69</v>
      </c>
      <c r="K62" s="777">
        <v>313</v>
      </c>
      <c r="L62" s="976">
        <v>18.410041840000002</v>
      </c>
      <c r="M62" s="777">
        <v>44</v>
      </c>
      <c r="N62" s="777">
        <v>239</v>
      </c>
      <c r="O62" s="692"/>
      <c r="P62" s="692"/>
      <c r="Q62" s="692"/>
      <c r="R62" s="692"/>
      <c r="S62" s="692"/>
      <c r="T62" s="692"/>
      <c r="U62" s="692"/>
      <c r="V62" s="692"/>
      <c r="W62" s="692"/>
      <c r="X62" s="692"/>
      <c r="Y62" s="692"/>
      <c r="Z62" s="692"/>
      <c r="AA62" s="692"/>
      <c r="AB62" s="692"/>
      <c r="AC62" s="692"/>
      <c r="AD62" s="692"/>
      <c r="AE62" s="692"/>
      <c r="AF62" s="692"/>
      <c r="AG62" s="692"/>
      <c r="AH62" s="692"/>
      <c r="AI62" s="692"/>
      <c r="AJ62" s="692"/>
    </row>
    <row r="63" spans="1:36" ht="15.5" x14ac:dyDescent="0.35">
      <c r="A63" s="692"/>
      <c r="B63" s="680" t="s">
        <v>913</v>
      </c>
      <c r="C63" s="976">
        <v>2.29885057471264</v>
      </c>
      <c r="D63" s="777">
        <v>2</v>
      </c>
      <c r="E63" s="777">
        <v>87</v>
      </c>
      <c r="F63" s="976">
        <v>0.35714285714285698</v>
      </c>
      <c r="G63" s="777">
        <v>1</v>
      </c>
      <c r="H63" s="778">
        <v>280</v>
      </c>
      <c r="I63" s="800">
        <v>1.2779552715655</v>
      </c>
      <c r="J63" s="777">
        <v>4</v>
      </c>
      <c r="K63" s="777">
        <v>313</v>
      </c>
      <c r="L63" s="976">
        <v>0.41841004199999998</v>
      </c>
      <c r="M63" s="777">
        <v>1</v>
      </c>
      <c r="N63" s="777">
        <v>239</v>
      </c>
      <c r="O63" s="692"/>
      <c r="P63" s="692"/>
      <c r="Q63" s="692"/>
      <c r="R63" s="692"/>
      <c r="S63" s="692"/>
      <c r="T63" s="692"/>
      <c r="U63" s="692"/>
      <c r="V63" s="692"/>
      <c r="W63" s="692"/>
      <c r="X63" s="692"/>
      <c r="Y63" s="692"/>
      <c r="Z63" s="692"/>
      <c r="AA63" s="692"/>
      <c r="AB63" s="692"/>
      <c r="AC63" s="692"/>
      <c r="AD63" s="692"/>
      <c r="AE63" s="692"/>
      <c r="AF63" s="692"/>
      <c r="AG63" s="692"/>
      <c r="AH63" s="692"/>
      <c r="AI63" s="692"/>
      <c r="AJ63" s="692"/>
    </row>
    <row r="64" spans="1:36" ht="15.5" x14ac:dyDescent="0.35">
      <c r="A64" s="692"/>
      <c r="B64" s="680" t="s">
        <v>722</v>
      </c>
      <c r="C64" s="976">
        <v>2.29885057471264</v>
      </c>
      <c r="D64" s="777">
        <v>2</v>
      </c>
      <c r="E64" s="777">
        <v>87</v>
      </c>
      <c r="F64" s="976">
        <v>0.35714285714285698</v>
      </c>
      <c r="G64" s="777">
        <v>1</v>
      </c>
      <c r="H64" s="778">
        <v>280</v>
      </c>
      <c r="I64" s="800">
        <v>0.63897763578274802</v>
      </c>
      <c r="J64" s="777">
        <v>2</v>
      </c>
      <c r="K64" s="777">
        <v>313</v>
      </c>
      <c r="L64" s="976">
        <v>0.41841004199999998</v>
      </c>
      <c r="M64" s="777">
        <v>1</v>
      </c>
      <c r="N64" s="777">
        <v>239</v>
      </c>
      <c r="O64" s="692"/>
      <c r="P64" s="692"/>
      <c r="Q64" s="692"/>
      <c r="R64" s="692"/>
      <c r="S64" s="692"/>
      <c r="T64" s="692"/>
      <c r="U64" s="692"/>
      <c r="V64" s="692"/>
      <c r="W64" s="692"/>
      <c r="X64" s="692"/>
      <c r="Y64" s="692"/>
      <c r="Z64" s="692"/>
      <c r="AA64" s="692"/>
      <c r="AB64" s="692"/>
      <c r="AC64" s="692"/>
      <c r="AD64" s="692"/>
      <c r="AE64" s="692"/>
      <c r="AF64" s="692"/>
      <c r="AG64" s="692"/>
      <c r="AH64" s="692"/>
      <c r="AI64" s="692"/>
      <c r="AJ64" s="692"/>
    </row>
    <row r="65" spans="1:36" ht="15.5" x14ac:dyDescent="0.35">
      <c r="A65" s="692"/>
      <c r="B65" s="680" t="s">
        <v>921</v>
      </c>
      <c r="C65" s="976">
        <v>17.241379310344801</v>
      </c>
      <c r="D65" s="777">
        <v>15</v>
      </c>
      <c r="E65" s="777">
        <v>87</v>
      </c>
      <c r="F65" s="976">
        <v>23.928571428571399</v>
      </c>
      <c r="G65" s="777">
        <v>67</v>
      </c>
      <c r="H65" s="778">
        <v>280</v>
      </c>
      <c r="I65" s="800">
        <v>15.9744408945687</v>
      </c>
      <c r="J65" s="777">
        <v>50</v>
      </c>
      <c r="K65" s="777">
        <v>313</v>
      </c>
      <c r="L65" s="976">
        <v>15.481171549999999</v>
      </c>
      <c r="M65" s="777">
        <v>37</v>
      </c>
      <c r="N65" s="777">
        <v>239</v>
      </c>
      <c r="O65" s="692"/>
      <c r="P65" s="692"/>
      <c r="Q65" s="692"/>
      <c r="R65" s="692"/>
      <c r="S65" s="692"/>
      <c r="T65" s="692"/>
      <c r="U65" s="692"/>
      <c r="V65" s="692"/>
      <c r="W65" s="692"/>
      <c r="X65" s="692"/>
      <c r="Y65" s="692"/>
      <c r="Z65" s="692"/>
      <c r="AA65" s="692"/>
      <c r="AB65" s="692"/>
      <c r="AC65" s="692"/>
      <c r="AD65" s="692"/>
      <c r="AE65" s="692"/>
      <c r="AF65" s="692"/>
      <c r="AG65" s="692"/>
      <c r="AH65" s="692"/>
      <c r="AI65" s="692"/>
      <c r="AJ65" s="692"/>
    </row>
    <row r="66" spans="1:36" ht="15.5" x14ac:dyDescent="0.35">
      <c r="A66" s="692"/>
      <c r="B66" s="680" t="s">
        <v>543</v>
      </c>
      <c r="C66" s="976">
        <v>1.14942528735632</v>
      </c>
      <c r="D66" s="777">
        <v>1</v>
      </c>
      <c r="E66" s="777">
        <v>87</v>
      </c>
      <c r="F66" s="976">
        <v>0</v>
      </c>
      <c r="G66" s="777">
        <v>0</v>
      </c>
      <c r="H66" s="778">
        <v>280</v>
      </c>
      <c r="I66" s="800">
        <v>0.63897763578274802</v>
      </c>
      <c r="J66" s="777">
        <v>2</v>
      </c>
      <c r="K66" s="777">
        <v>313</v>
      </c>
      <c r="L66" s="976">
        <v>0.41841004199999998</v>
      </c>
      <c r="M66" s="777">
        <v>1</v>
      </c>
      <c r="N66" s="777">
        <v>239</v>
      </c>
      <c r="O66" s="692"/>
      <c r="P66" s="692"/>
      <c r="Q66" s="692"/>
      <c r="R66" s="692"/>
      <c r="S66" s="692"/>
      <c r="T66" s="692"/>
      <c r="U66" s="692"/>
      <c r="V66" s="692"/>
      <c r="W66" s="692"/>
      <c r="X66" s="692"/>
      <c r="Y66" s="692"/>
      <c r="Z66" s="692"/>
      <c r="AA66" s="692"/>
      <c r="AB66" s="692"/>
      <c r="AC66" s="692"/>
      <c r="AD66" s="692"/>
      <c r="AE66" s="692"/>
      <c r="AF66" s="692"/>
      <c r="AG66" s="692"/>
      <c r="AH66" s="692"/>
      <c r="AI66" s="692"/>
      <c r="AJ66" s="692"/>
    </row>
    <row r="67" spans="1:36" ht="15.5" x14ac:dyDescent="0.35">
      <c r="A67" s="692"/>
      <c r="B67" s="680" t="s">
        <v>357</v>
      </c>
      <c r="C67" s="976">
        <v>9.1954022988505706</v>
      </c>
      <c r="D67" s="777">
        <v>8</v>
      </c>
      <c r="E67" s="777">
        <v>87</v>
      </c>
      <c r="F67" s="976">
        <v>13.214285714285699</v>
      </c>
      <c r="G67" s="777">
        <v>37</v>
      </c>
      <c r="H67" s="778">
        <v>280</v>
      </c>
      <c r="I67" s="800">
        <v>9.5846645367412098</v>
      </c>
      <c r="J67" s="777">
        <v>30</v>
      </c>
      <c r="K67" s="777">
        <v>313</v>
      </c>
      <c r="L67" s="976">
        <v>2.9288702930000001</v>
      </c>
      <c r="M67" s="777">
        <v>7</v>
      </c>
      <c r="N67" s="777">
        <v>239</v>
      </c>
      <c r="O67" s="692"/>
      <c r="P67" s="692"/>
      <c r="Q67" s="692"/>
      <c r="R67" s="692"/>
      <c r="S67" s="692"/>
      <c r="T67" s="692"/>
      <c r="U67" s="692"/>
      <c r="V67" s="692"/>
      <c r="W67" s="692"/>
      <c r="X67" s="692"/>
      <c r="Y67" s="692"/>
      <c r="Z67" s="692"/>
      <c r="AA67" s="692"/>
      <c r="AB67" s="692"/>
      <c r="AC67" s="692"/>
      <c r="AD67" s="692"/>
      <c r="AE67" s="692"/>
      <c r="AF67" s="692"/>
      <c r="AG67" s="692"/>
      <c r="AH67" s="692"/>
      <c r="AI67" s="692"/>
      <c r="AJ67" s="692"/>
    </row>
    <row r="68" spans="1:36" ht="15.5" x14ac:dyDescent="0.35">
      <c r="A68" s="692"/>
      <c r="B68" s="680" t="s">
        <v>1032</v>
      </c>
      <c r="C68" s="976">
        <v>24.137931034482801</v>
      </c>
      <c r="D68" s="777">
        <v>21</v>
      </c>
      <c r="E68" s="777">
        <v>87</v>
      </c>
      <c r="F68" s="976">
        <v>36.428571428571402</v>
      </c>
      <c r="G68" s="777">
        <v>102</v>
      </c>
      <c r="H68" s="778">
        <v>280</v>
      </c>
      <c r="I68" s="800">
        <v>30.351437699680499</v>
      </c>
      <c r="J68" s="777">
        <v>95</v>
      </c>
      <c r="K68" s="777">
        <v>313</v>
      </c>
      <c r="L68" s="976">
        <v>21.757322179999999</v>
      </c>
      <c r="M68" s="777">
        <v>52</v>
      </c>
      <c r="N68" s="777">
        <v>239</v>
      </c>
      <c r="O68" s="692"/>
      <c r="P68" s="692"/>
      <c r="Q68" s="692"/>
      <c r="R68" s="692"/>
      <c r="S68" s="692"/>
      <c r="T68" s="692"/>
      <c r="U68" s="692"/>
      <c r="V68" s="692"/>
      <c r="W68" s="692"/>
      <c r="X68" s="692"/>
      <c r="Y68" s="692"/>
      <c r="Z68" s="692"/>
      <c r="AA68" s="692"/>
      <c r="AB68" s="692"/>
      <c r="AC68" s="692"/>
      <c r="AD68" s="692"/>
      <c r="AE68" s="692"/>
      <c r="AF68" s="692"/>
      <c r="AG68" s="692"/>
      <c r="AH68" s="692"/>
      <c r="AI68" s="692"/>
      <c r="AJ68" s="692"/>
    </row>
    <row r="69" spans="1:36" ht="15.5" x14ac:dyDescent="0.35">
      <c r="A69" s="692"/>
      <c r="B69" s="680" t="s">
        <v>1100</v>
      </c>
      <c r="C69" s="976">
        <v>0</v>
      </c>
      <c r="D69" s="777">
        <v>0</v>
      </c>
      <c r="E69" s="777">
        <v>87</v>
      </c>
      <c r="F69" s="976">
        <v>0</v>
      </c>
      <c r="G69" s="777">
        <v>0</v>
      </c>
      <c r="H69" s="778">
        <v>280</v>
      </c>
      <c r="I69" s="800">
        <v>0</v>
      </c>
      <c r="J69" s="777">
        <v>0</v>
      </c>
      <c r="K69" s="777">
        <v>313</v>
      </c>
      <c r="L69" s="976">
        <v>0</v>
      </c>
      <c r="M69" s="777">
        <v>0</v>
      </c>
      <c r="N69" s="777">
        <v>239</v>
      </c>
      <c r="O69" s="692"/>
      <c r="P69" s="692"/>
      <c r="Q69" s="692"/>
      <c r="R69" s="692"/>
      <c r="S69" s="692"/>
      <c r="T69" s="692"/>
      <c r="U69" s="692"/>
      <c r="V69" s="692"/>
      <c r="W69" s="692"/>
      <c r="X69" s="692"/>
      <c r="Y69" s="692"/>
      <c r="Z69" s="692"/>
      <c r="AA69" s="692"/>
      <c r="AB69" s="692"/>
      <c r="AC69" s="692"/>
      <c r="AD69" s="692"/>
      <c r="AE69" s="692"/>
      <c r="AF69" s="692"/>
      <c r="AG69" s="692"/>
      <c r="AH69" s="692"/>
      <c r="AI69" s="692"/>
      <c r="AJ69" s="692"/>
    </row>
    <row r="70" spans="1:36" ht="15.5" x14ac:dyDescent="0.35">
      <c r="A70" s="692"/>
      <c r="B70" s="680" t="s">
        <v>723</v>
      </c>
      <c r="C70" s="976">
        <v>0</v>
      </c>
      <c r="D70" s="777">
        <v>0</v>
      </c>
      <c r="E70" s="777">
        <v>87</v>
      </c>
      <c r="F70" s="976">
        <v>0</v>
      </c>
      <c r="G70" s="777">
        <v>0</v>
      </c>
      <c r="H70" s="778">
        <v>280</v>
      </c>
      <c r="I70" s="800">
        <v>0.31948881789137401</v>
      </c>
      <c r="J70" s="777">
        <v>1</v>
      </c>
      <c r="K70" s="777">
        <v>313</v>
      </c>
      <c r="L70" s="976">
        <v>0.41841004199999998</v>
      </c>
      <c r="M70" s="777">
        <v>1</v>
      </c>
      <c r="N70" s="777">
        <v>239</v>
      </c>
      <c r="O70" s="692"/>
      <c r="P70" s="692"/>
      <c r="Q70" s="692"/>
      <c r="R70" s="692"/>
      <c r="S70" s="692"/>
      <c r="T70" s="692"/>
      <c r="U70" s="692"/>
      <c r="V70" s="692"/>
      <c r="W70" s="692"/>
      <c r="X70" s="692"/>
      <c r="Y70" s="692"/>
      <c r="Z70" s="692"/>
      <c r="AA70" s="692"/>
      <c r="AB70" s="692"/>
      <c r="AC70" s="692"/>
      <c r="AD70" s="692"/>
      <c r="AE70" s="692"/>
      <c r="AF70" s="692"/>
      <c r="AG70" s="692"/>
      <c r="AH70" s="692"/>
      <c r="AI70" s="692"/>
      <c r="AJ70" s="692"/>
    </row>
    <row r="71" spans="1:36" ht="15.5" x14ac:dyDescent="0.35">
      <c r="A71" s="692"/>
      <c r="B71" s="801" t="s">
        <v>239</v>
      </c>
      <c r="C71" s="976">
        <v>0</v>
      </c>
      <c r="D71" s="777">
        <v>0</v>
      </c>
      <c r="E71" s="777">
        <v>87</v>
      </c>
      <c r="F71" s="976">
        <v>0.35714285714285698</v>
      </c>
      <c r="G71" s="777">
        <v>1</v>
      </c>
      <c r="H71" s="778">
        <v>280</v>
      </c>
      <c r="I71" s="800">
        <v>0.31948881789137401</v>
      </c>
      <c r="J71" s="777">
        <v>1</v>
      </c>
      <c r="K71" s="777">
        <v>313</v>
      </c>
      <c r="L71" s="976">
        <v>0.41841004199999998</v>
      </c>
      <c r="M71" s="777">
        <v>1</v>
      </c>
      <c r="N71" s="777">
        <v>239</v>
      </c>
      <c r="O71" s="692"/>
      <c r="P71" s="692"/>
      <c r="Q71" s="692"/>
      <c r="R71" s="692"/>
      <c r="S71" s="692"/>
      <c r="T71" s="692"/>
      <c r="U71" s="692"/>
      <c r="V71" s="692"/>
      <c r="W71" s="692"/>
      <c r="X71" s="692"/>
      <c r="Y71" s="692"/>
      <c r="Z71" s="692"/>
      <c r="AA71" s="692"/>
      <c r="AB71" s="692"/>
      <c r="AC71" s="692"/>
      <c r="AD71" s="692"/>
      <c r="AE71" s="692"/>
      <c r="AF71" s="692"/>
      <c r="AG71" s="692"/>
      <c r="AH71" s="692"/>
      <c r="AI71" s="692"/>
      <c r="AJ71" s="692"/>
    </row>
    <row r="72" spans="1:36" ht="15.5" x14ac:dyDescent="0.35">
      <c r="A72" s="692"/>
      <c r="B72" s="680" t="s">
        <v>363</v>
      </c>
      <c r="C72" s="976">
        <v>37.931034482758598</v>
      </c>
      <c r="D72" s="777">
        <v>33</v>
      </c>
      <c r="E72" s="777">
        <v>87</v>
      </c>
      <c r="F72" s="976">
        <v>50.357142857142897</v>
      </c>
      <c r="G72" s="777">
        <v>141</v>
      </c>
      <c r="H72" s="778">
        <v>280</v>
      </c>
      <c r="I72" s="800">
        <v>46.645367412140601</v>
      </c>
      <c r="J72" s="777">
        <v>146</v>
      </c>
      <c r="K72" s="777">
        <v>313</v>
      </c>
      <c r="L72" s="976">
        <v>39.495798319999999</v>
      </c>
      <c r="M72" s="777">
        <v>94</v>
      </c>
      <c r="N72" s="777">
        <v>238</v>
      </c>
      <c r="O72" s="692"/>
      <c r="P72" s="692"/>
      <c r="Q72" s="692"/>
      <c r="R72" s="692"/>
      <c r="S72" s="692"/>
      <c r="T72" s="692"/>
      <c r="U72" s="692"/>
      <c r="V72" s="692"/>
      <c r="W72" s="692"/>
      <c r="X72" s="692"/>
      <c r="Y72" s="692"/>
      <c r="Z72" s="692"/>
      <c r="AA72" s="692"/>
      <c r="AB72" s="692"/>
      <c r="AC72" s="692"/>
      <c r="AD72" s="692"/>
      <c r="AE72" s="692"/>
      <c r="AF72" s="692"/>
      <c r="AG72" s="692"/>
      <c r="AH72" s="692"/>
      <c r="AI72" s="692"/>
      <c r="AJ72" s="692"/>
    </row>
    <row r="73" spans="1:36" ht="15.5" x14ac:dyDescent="0.35">
      <c r="A73" s="692"/>
      <c r="B73" s="680" t="s">
        <v>379</v>
      </c>
      <c r="C73" s="976">
        <v>25.287356321839098</v>
      </c>
      <c r="D73" s="777">
        <v>22</v>
      </c>
      <c r="E73" s="777">
        <v>87</v>
      </c>
      <c r="F73" s="976">
        <v>38.928571428571402</v>
      </c>
      <c r="G73" s="777">
        <v>109</v>
      </c>
      <c r="H73" s="778">
        <v>280</v>
      </c>
      <c r="I73" s="800">
        <v>32.587859424920097</v>
      </c>
      <c r="J73" s="777">
        <v>102</v>
      </c>
      <c r="K73" s="777">
        <v>313</v>
      </c>
      <c r="L73" s="976">
        <v>24.26778243</v>
      </c>
      <c r="M73" s="777">
        <v>58</v>
      </c>
      <c r="N73" s="777">
        <v>239</v>
      </c>
      <c r="O73" s="692"/>
      <c r="P73" s="692"/>
      <c r="Q73" s="692"/>
      <c r="R73" s="692"/>
      <c r="S73" s="692"/>
      <c r="T73" s="692"/>
      <c r="U73" s="692"/>
      <c r="V73" s="692"/>
      <c r="W73" s="692"/>
      <c r="X73" s="692"/>
      <c r="Y73" s="692"/>
      <c r="Z73" s="692"/>
      <c r="AA73" s="692"/>
      <c r="AB73" s="692"/>
      <c r="AC73" s="692"/>
      <c r="AD73" s="692"/>
      <c r="AE73" s="692"/>
      <c r="AF73" s="692"/>
      <c r="AG73" s="692"/>
      <c r="AH73" s="692"/>
      <c r="AI73" s="692"/>
      <c r="AJ73" s="692"/>
    </row>
    <row r="74" spans="1:36" ht="15.5" x14ac:dyDescent="0.35">
      <c r="A74" s="692"/>
      <c r="B74" s="692"/>
      <c r="C74" s="693"/>
      <c r="D74" s="692"/>
      <c r="E74" s="692"/>
      <c r="F74" s="693"/>
      <c r="G74" s="692"/>
      <c r="H74" s="692"/>
      <c r="I74" s="692"/>
      <c r="J74" s="692"/>
      <c r="K74" s="693"/>
      <c r="L74" s="692"/>
      <c r="M74" s="692"/>
      <c r="N74" s="692"/>
      <c r="O74" s="692"/>
      <c r="P74" s="692"/>
      <c r="Q74" s="693"/>
      <c r="R74" s="692"/>
      <c r="S74" s="692"/>
      <c r="T74" s="692"/>
      <c r="U74" s="692"/>
      <c r="V74" s="692"/>
      <c r="W74" s="692"/>
      <c r="X74" s="692"/>
      <c r="Y74" s="692"/>
      <c r="Z74" s="692"/>
      <c r="AA74" s="692"/>
      <c r="AB74" s="692"/>
      <c r="AC74" s="692"/>
      <c r="AD74" s="692"/>
      <c r="AE74" s="692"/>
      <c r="AF74" s="692"/>
      <c r="AG74" s="692"/>
      <c r="AH74" s="692"/>
      <c r="AI74" s="692"/>
      <c r="AJ74" s="692"/>
    </row>
    <row r="75" spans="1:36" ht="15.5" x14ac:dyDescent="0.35">
      <c r="A75" s="692"/>
      <c r="B75" s="64" t="s">
        <v>1105</v>
      </c>
      <c r="C75" s="692"/>
      <c r="D75" s="692"/>
      <c r="E75" s="692"/>
      <c r="F75" s="692"/>
      <c r="G75" s="692"/>
      <c r="H75" s="692"/>
      <c r="I75" s="692"/>
      <c r="J75" s="692"/>
      <c r="K75" s="692"/>
      <c r="L75" s="692"/>
      <c r="M75" s="692"/>
      <c r="N75" s="692"/>
      <c r="O75" s="692"/>
      <c r="P75" s="692"/>
      <c r="Q75" s="693"/>
      <c r="R75" s="692"/>
      <c r="S75" s="692"/>
      <c r="T75" s="692"/>
      <c r="U75" s="692"/>
      <c r="V75" s="692"/>
      <c r="W75" s="692"/>
      <c r="X75" s="692"/>
      <c r="Y75" s="692"/>
      <c r="Z75" s="692"/>
      <c r="AA75" s="692"/>
      <c r="AB75" s="692"/>
      <c r="AC75" s="692"/>
      <c r="AD75" s="692"/>
      <c r="AE75" s="692"/>
      <c r="AF75" s="692"/>
      <c r="AG75" s="692"/>
      <c r="AH75" s="692"/>
      <c r="AI75" s="692"/>
      <c r="AJ75" s="692"/>
    </row>
    <row r="76" spans="1:36" ht="15.5" x14ac:dyDescent="0.35">
      <c r="A76" s="692"/>
      <c r="B76" s="118" t="s">
        <v>1106</v>
      </c>
      <c r="C76" s="692"/>
      <c r="D76" s="692"/>
      <c r="E76" s="692"/>
      <c r="F76" s="692"/>
      <c r="G76" s="692"/>
      <c r="H76" s="692"/>
      <c r="I76" s="692"/>
      <c r="J76" s="692"/>
      <c r="K76" s="692"/>
      <c r="L76" s="692"/>
      <c r="M76" s="692"/>
      <c r="N76" s="692"/>
      <c r="O76" s="692"/>
      <c r="P76" s="692"/>
      <c r="Q76" s="693"/>
      <c r="R76" s="692"/>
      <c r="S76" s="692"/>
      <c r="T76" s="692"/>
      <c r="U76" s="692"/>
      <c r="V76" s="692"/>
      <c r="W76" s="692"/>
      <c r="X76" s="692"/>
      <c r="Y76" s="692"/>
      <c r="Z76" s="692"/>
      <c r="AA76" s="692"/>
      <c r="AB76" s="692"/>
      <c r="AC76" s="692"/>
      <c r="AD76" s="692"/>
      <c r="AE76" s="692"/>
      <c r="AF76" s="692"/>
      <c r="AG76" s="692"/>
      <c r="AH76" s="692"/>
      <c r="AI76" s="692"/>
      <c r="AJ76" s="692"/>
    </row>
    <row r="77" spans="1:36" ht="15.5" x14ac:dyDescent="0.35">
      <c r="A77" s="692"/>
      <c r="B77" s="692"/>
      <c r="C77" s="692"/>
      <c r="D77" s="692"/>
      <c r="E77" s="692"/>
      <c r="F77" s="692"/>
      <c r="G77" s="692"/>
      <c r="H77" s="692"/>
      <c r="I77" s="692"/>
      <c r="J77" s="692"/>
      <c r="K77" s="692"/>
      <c r="L77" s="692"/>
      <c r="M77" s="692"/>
      <c r="N77" s="692"/>
      <c r="O77" s="692"/>
      <c r="P77" s="692"/>
      <c r="Q77" s="693"/>
      <c r="R77" s="692"/>
      <c r="S77" s="692"/>
      <c r="T77" s="692"/>
      <c r="U77" s="692"/>
      <c r="V77" s="692"/>
      <c r="W77" s="692"/>
      <c r="X77" s="692"/>
      <c r="Y77" s="692"/>
      <c r="Z77" s="692"/>
      <c r="AA77" s="692"/>
      <c r="AB77" s="692"/>
      <c r="AC77" s="692"/>
      <c r="AD77" s="692"/>
      <c r="AE77" s="692"/>
      <c r="AF77" s="692"/>
      <c r="AG77" s="692"/>
      <c r="AH77" s="692"/>
      <c r="AI77" s="692"/>
      <c r="AJ77" s="692"/>
    </row>
    <row r="78" spans="1:36" ht="15.5" x14ac:dyDescent="0.35">
      <c r="A78" s="692"/>
      <c r="B78" s="724"/>
      <c r="C78" s="726"/>
      <c r="D78" s="795"/>
      <c r="E78" s="755">
        <v>2017</v>
      </c>
      <c r="F78" s="726"/>
      <c r="G78" s="795"/>
      <c r="H78" s="755">
        <v>2018</v>
      </c>
      <c r="I78" s="796"/>
      <c r="J78" s="795"/>
      <c r="K78" s="755">
        <v>2019</v>
      </c>
      <c r="L78" s="796"/>
      <c r="M78" s="727">
        <v>2020</v>
      </c>
      <c r="N78" s="795"/>
      <c r="O78" s="692"/>
      <c r="P78" s="692"/>
      <c r="Q78" s="692"/>
      <c r="R78" s="692"/>
      <c r="S78" s="692"/>
      <c r="T78" s="692"/>
      <c r="U78" s="692"/>
      <c r="V78" s="692"/>
      <c r="W78" s="692"/>
      <c r="X78" s="692"/>
      <c r="Y78" s="692"/>
      <c r="Z78" s="692"/>
      <c r="AA78" s="692"/>
      <c r="AB78" s="692"/>
      <c r="AC78" s="692"/>
      <c r="AD78" s="692"/>
      <c r="AE78" s="692"/>
      <c r="AF78" s="692"/>
      <c r="AG78" s="692"/>
      <c r="AH78" s="692"/>
      <c r="AI78" s="692"/>
      <c r="AJ78" s="692"/>
    </row>
    <row r="79" spans="1:36" ht="16" thickBot="1" x14ac:dyDescent="0.4">
      <c r="A79" s="692"/>
      <c r="B79" s="536" t="s">
        <v>384</v>
      </c>
      <c r="C79" s="797" t="s">
        <v>899</v>
      </c>
      <c r="D79" s="798" t="s">
        <v>1021</v>
      </c>
      <c r="E79" s="798" t="s">
        <v>1022</v>
      </c>
      <c r="F79" s="797" t="s">
        <v>899</v>
      </c>
      <c r="G79" s="798" t="s">
        <v>1021</v>
      </c>
      <c r="H79" s="798" t="s">
        <v>1022</v>
      </c>
      <c r="I79" s="797" t="s">
        <v>899</v>
      </c>
      <c r="J79" s="798" t="s">
        <v>1021</v>
      </c>
      <c r="K79" s="798" t="s">
        <v>1022</v>
      </c>
      <c r="L79" s="797" t="s">
        <v>899</v>
      </c>
      <c r="M79" s="798" t="s">
        <v>1021</v>
      </c>
      <c r="N79" s="798" t="s">
        <v>1022</v>
      </c>
      <c r="O79" s="692"/>
      <c r="P79" s="692"/>
      <c r="Q79" s="693"/>
      <c r="R79" s="692"/>
      <c r="S79" s="692"/>
      <c r="T79" s="692"/>
      <c r="U79" s="692"/>
      <c r="V79" s="692"/>
      <c r="W79" s="692"/>
      <c r="X79" s="692"/>
      <c r="Y79" s="692"/>
      <c r="Z79" s="692"/>
      <c r="AA79" s="692"/>
      <c r="AB79" s="692"/>
      <c r="AC79" s="692"/>
      <c r="AD79" s="692"/>
      <c r="AE79" s="692"/>
      <c r="AF79" s="692"/>
      <c r="AG79" s="692"/>
      <c r="AH79" s="692"/>
      <c r="AI79" s="692"/>
      <c r="AJ79" s="692"/>
    </row>
    <row r="80" spans="1:36" ht="15.5" x14ac:dyDescent="0.35">
      <c r="A80" s="692"/>
      <c r="B80" s="675" t="s">
        <v>351</v>
      </c>
      <c r="C80" s="799">
        <v>59.813084112149497</v>
      </c>
      <c r="D80" s="772">
        <v>128</v>
      </c>
      <c r="E80" s="772">
        <v>214</v>
      </c>
      <c r="F80" s="799">
        <v>58.031088082901498</v>
      </c>
      <c r="G80" s="777">
        <v>112</v>
      </c>
      <c r="H80" s="773">
        <v>193</v>
      </c>
      <c r="I80" s="800">
        <v>50.200803212851397</v>
      </c>
      <c r="J80" s="777">
        <v>125</v>
      </c>
      <c r="K80" s="777">
        <v>249</v>
      </c>
      <c r="L80" s="976">
        <v>74.789915966386602</v>
      </c>
      <c r="M80" s="777">
        <v>178</v>
      </c>
      <c r="N80" s="777">
        <v>238</v>
      </c>
      <c r="O80" s="692"/>
      <c r="P80" s="692"/>
      <c r="Q80" s="693"/>
      <c r="R80" s="692"/>
      <c r="S80" s="692"/>
      <c r="T80" s="692"/>
      <c r="U80" s="692"/>
      <c r="V80" s="692"/>
      <c r="W80" s="692"/>
      <c r="X80" s="692"/>
      <c r="Y80" s="692"/>
      <c r="Z80" s="692"/>
      <c r="AA80" s="692"/>
      <c r="AB80" s="692"/>
      <c r="AC80" s="692"/>
      <c r="AD80" s="692"/>
      <c r="AE80" s="692"/>
      <c r="AF80" s="692"/>
      <c r="AG80" s="692"/>
      <c r="AH80" s="692"/>
      <c r="AI80" s="692"/>
      <c r="AJ80" s="692"/>
    </row>
    <row r="81" spans="1:36" ht="15.5" x14ac:dyDescent="0.35">
      <c r="A81" s="692"/>
      <c r="B81" s="680" t="s">
        <v>913</v>
      </c>
      <c r="C81" s="976">
        <v>0</v>
      </c>
      <c r="D81" s="777">
        <v>0</v>
      </c>
      <c r="E81" s="777">
        <v>214</v>
      </c>
      <c r="F81" s="976">
        <v>0</v>
      </c>
      <c r="G81" s="777">
        <v>0</v>
      </c>
      <c r="H81" s="778">
        <v>193</v>
      </c>
      <c r="I81" s="800">
        <v>0</v>
      </c>
      <c r="J81" s="777">
        <v>0</v>
      </c>
      <c r="K81" s="777">
        <v>249</v>
      </c>
      <c r="L81" s="976">
        <v>1.26050420168067</v>
      </c>
      <c r="M81" s="777">
        <v>3</v>
      </c>
      <c r="N81" s="777">
        <v>238</v>
      </c>
      <c r="O81" s="692"/>
      <c r="P81" s="692"/>
      <c r="Q81" s="693"/>
      <c r="R81" s="692"/>
      <c r="S81" s="692"/>
      <c r="T81" s="692"/>
      <c r="U81" s="692"/>
      <c r="V81" s="692"/>
      <c r="W81" s="692"/>
      <c r="X81" s="692"/>
      <c r="Y81" s="692"/>
      <c r="Z81" s="692"/>
      <c r="AA81" s="692"/>
      <c r="AB81" s="692"/>
      <c r="AC81" s="692"/>
      <c r="AD81" s="692"/>
      <c r="AE81" s="692"/>
      <c r="AF81" s="692"/>
      <c r="AG81" s="692"/>
      <c r="AH81" s="692"/>
      <c r="AI81" s="692"/>
      <c r="AJ81" s="692"/>
    </row>
    <row r="82" spans="1:36" ht="15.5" x14ac:dyDescent="0.35">
      <c r="A82" s="692"/>
      <c r="B82" s="680" t="s">
        <v>722</v>
      </c>
      <c r="C82" s="976">
        <v>0</v>
      </c>
      <c r="D82" s="777">
        <v>0</v>
      </c>
      <c r="E82" s="777">
        <v>214</v>
      </c>
      <c r="F82" s="976">
        <v>0</v>
      </c>
      <c r="G82" s="777">
        <v>0</v>
      </c>
      <c r="H82" s="778">
        <v>193</v>
      </c>
      <c r="I82" s="800">
        <v>0</v>
      </c>
      <c r="J82" s="777">
        <v>0</v>
      </c>
      <c r="K82" s="777">
        <v>249</v>
      </c>
      <c r="L82" s="976">
        <v>1.26050420168067</v>
      </c>
      <c r="M82" s="777">
        <v>3</v>
      </c>
      <c r="N82" s="777">
        <v>238</v>
      </c>
      <c r="O82" s="692"/>
      <c r="P82" s="692"/>
      <c r="Q82" s="693"/>
      <c r="R82" s="692"/>
      <c r="S82" s="692"/>
      <c r="T82" s="692"/>
      <c r="U82" s="692"/>
      <c r="V82" s="692"/>
      <c r="W82" s="692"/>
      <c r="X82" s="692"/>
      <c r="Y82" s="692"/>
      <c r="Z82" s="692"/>
      <c r="AA82" s="692"/>
      <c r="AB82" s="692"/>
      <c r="AC82" s="692"/>
      <c r="AD82" s="692"/>
      <c r="AE82" s="692"/>
      <c r="AF82" s="692"/>
      <c r="AG82" s="692"/>
      <c r="AH82" s="692"/>
      <c r="AI82" s="692"/>
      <c r="AJ82" s="692"/>
    </row>
    <row r="83" spans="1:36" ht="15.5" x14ac:dyDescent="0.35">
      <c r="A83" s="692"/>
      <c r="B83" s="680" t="s">
        <v>921</v>
      </c>
      <c r="C83" s="976">
        <v>2.3364485981308398</v>
      </c>
      <c r="D83" s="777">
        <v>5</v>
      </c>
      <c r="E83" s="777">
        <v>214</v>
      </c>
      <c r="F83" s="976">
        <v>2.0725388601036299</v>
      </c>
      <c r="G83" s="777">
        <v>4</v>
      </c>
      <c r="H83" s="778">
        <v>193</v>
      </c>
      <c r="I83" s="800">
        <v>1.6064257028112401</v>
      </c>
      <c r="J83" s="777">
        <v>4</v>
      </c>
      <c r="K83" s="777">
        <v>249</v>
      </c>
      <c r="L83" s="976">
        <v>5.8823529411764701</v>
      </c>
      <c r="M83" s="777">
        <v>14</v>
      </c>
      <c r="N83" s="777">
        <v>238</v>
      </c>
      <c r="O83" s="692"/>
      <c r="P83" s="692"/>
      <c r="Q83" s="693"/>
      <c r="R83" s="692"/>
      <c r="S83" s="692"/>
      <c r="T83" s="692"/>
      <c r="U83" s="692"/>
      <c r="V83" s="692"/>
      <c r="W83" s="692"/>
      <c r="X83" s="692"/>
      <c r="Y83" s="692"/>
      <c r="Z83" s="692"/>
      <c r="AA83" s="692"/>
      <c r="AB83" s="692"/>
      <c r="AC83" s="692"/>
      <c r="AD83" s="692"/>
      <c r="AE83" s="692"/>
      <c r="AF83" s="692"/>
      <c r="AG83" s="692"/>
      <c r="AH83" s="692"/>
      <c r="AI83" s="692"/>
      <c r="AJ83" s="692"/>
    </row>
    <row r="84" spans="1:36" ht="15.5" x14ac:dyDescent="0.35">
      <c r="A84" s="692"/>
      <c r="B84" s="680" t="s">
        <v>543</v>
      </c>
      <c r="C84" s="976">
        <v>0</v>
      </c>
      <c r="D84" s="777">
        <v>0</v>
      </c>
      <c r="E84" s="777">
        <v>214</v>
      </c>
      <c r="F84" s="976">
        <v>5.6994818652849704</v>
      </c>
      <c r="G84" s="777">
        <v>11</v>
      </c>
      <c r="H84" s="778">
        <v>193</v>
      </c>
      <c r="I84" s="800">
        <v>2.0080321285140599</v>
      </c>
      <c r="J84" s="777">
        <v>5</v>
      </c>
      <c r="K84" s="777">
        <v>249</v>
      </c>
      <c r="L84" s="976">
        <v>15.546218487395</v>
      </c>
      <c r="M84" s="777">
        <v>37</v>
      </c>
      <c r="N84" s="777">
        <v>238</v>
      </c>
      <c r="O84" s="692"/>
      <c r="P84" s="692"/>
      <c r="Q84" s="693"/>
      <c r="R84" s="692"/>
      <c r="S84" s="692"/>
      <c r="T84" s="692"/>
      <c r="U84" s="692"/>
      <c r="V84" s="692"/>
      <c r="W84" s="692"/>
      <c r="X84" s="692"/>
      <c r="Y84" s="692"/>
      <c r="Z84" s="692"/>
      <c r="AA84" s="692"/>
      <c r="AB84" s="692"/>
      <c r="AC84" s="692"/>
      <c r="AD84" s="692"/>
      <c r="AE84" s="692"/>
      <c r="AF84" s="692"/>
      <c r="AG84" s="692"/>
      <c r="AH84" s="692"/>
      <c r="AI84" s="692"/>
      <c r="AJ84" s="692"/>
    </row>
    <row r="85" spans="1:36" ht="15.5" x14ac:dyDescent="0.35">
      <c r="A85" s="692"/>
      <c r="B85" s="680" t="s">
        <v>357</v>
      </c>
      <c r="C85" s="976">
        <v>17.757009345794401</v>
      </c>
      <c r="D85" s="777">
        <v>38</v>
      </c>
      <c r="E85" s="777">
        <v>214</v>
      </c>
      <c r="F85" s="976">
        <v>34.196891191709803</v>
      </c>
      <c r="G85" s="777">
        <v>66</v>
      </c>
      <c r="H85" s="778">
        <v>193</v>
      </c>
      <c r="I85" s="800">
        <v>20.080321285140599</v>
      </c>
      <c r="J85" s="777">
        <v>50</v>
      </c>
      <c r="K85" s="777">
        <v>249</v>
      </c>
      <c r="L85" s="976">
        <v>17.647058823529399</v>
      </c>
      <c r="M85" s="777">
        <v>42</v>
      </c>
      <c r="N85" s="777">
        <v>238</v>
      </c>
      <c r="O85" s="692"/>
      <c r="P85" s="692"/>
      <c r="Q85" s="693"/>
      <c r="R85" s="692"/>
      <c r="S85" s="692"/>
      <c r="T85" s="692"/>
      <c r="U85" s="692"/>
      <c r="V85" s="692"/>
      <c r="W85" s="692"/>
      <c r="X85" s="692"/>
      <c r="Y85" s="692"/>
      <c r="Z85" s="692"/>
      <c r="AA85" s="692"/>
      <c r="AB85" s="692"/>
      <c r="AC85" s="692"/>
      <c r="AD85" s="692"/>
      <c r="AE85" s="692"/>
      <c r="AF85" s="692"/>
      <c r="AG85" s="692"/>
      <c r="AH85" s="692"/>
      <c r="AI85" s="692"/>
      <c r="AJ85" s="692"/>
    </row>
    <row r="86" spans="1:36" ht="15.5" x14ac:dyDescent="0.35">
      <c r="A86" s="692"/>
      <c r="B86" s="680" t="s">
        <v>1032</v>
      </c>
      <c r="C86" s="976">
        <v>37.383177570093501</v>
      </c>
      <c r="D86" s="777">
        <v>80</v>
      </c>
      <c r="E86" s="777">
        <v>214</v>
      </c>
      <c r="F86" s="976">
        <v>40.414507772020698</v>
      </c>
      <c r="G86" s="777">
        <v>78</v>
      </c>
      <c r="H86" s="778">
        <v>193</v>
      </c>
      <c r="I86" s="800">
        <v>41.767068273092399</v>
      </c>
      <c r="J86" s="777">
        <v>104</v>
      </c>
      <c r="K86" s="777">
        <v>249</v>
      </c>
      <c r="L86" s="976">
        <v>55.0420168067227</v>
      </c>
      <c r="M86" s="777">
        <v>131</v>
      </c>
      <c r="N86" s="777">
        <v>238</v>
      </c>
      <c r="O86" s="692"/>
      <c r="P86" s="692"/>
      <c r="Q86" s="693"/>
      <c r="R86" s="692"/>
      <c r="S86" s="692"/>
      <c r="T86" s="692"/>
      <c r="U86" s="692"/>
      <c r="V86" s="692"/>
      <c r="W86" s="692"/>
      <c r="X86" s="692"/>
      <c r="Y86" s="692"/>
      <c r="Z86" s="692"/>
      <c r="AA86" s="692"/>
      <c r="AB86" s="692"/>
      <c r="AC86" s="692"/>
      <c r="AD86" s="692"/>
      <c r="AE86" s="692"/>
      <c r="AF86" s="692"/>
      <c r="AG86" s="692"/>
      <c r="AH86" s="692"/>
      <c r="AI86" s="692"/>
      <c r="AJ86" s="692"/>
    </row>
    <row r="87" spans="1:36" ht="15.5" x14ac:dyDescent="0.35">
      <c r="A87" s="692"/>
      <c r="B87" s="680" t="s">
        <v>1100</v>
      </c>
      <c r="C87" s="976">
        <v>0</v>
      </c>
      <c r="D87" s="777">
        <v>0</v>
      </c>
      <c r="E87" s="777">
        <v>214</v>
      </c>
      <c r="F87" s="976">
        <v>0</v>
      </c>
      <c r="G87" s="777">
        <v>0</v>
      </c>
      <c r="H87" s="778">
        <v>193</v>
      </c>
      <c r="I87" s="800">
        <v>0</v>
      </c>
      <c r="J87" s="777">
        <v>0</v>
      </c>
      <c r="K87" s="777">
        <v>249</v>
      </c>
      <c r="L87" s="976">
        <v>0</v>
      </c>
      <c r="M87" s="777">
        <v>0</v>
      </c>
      <c r="N87" s="777">
        <v>238</v>
      </c>
      <c r="O87" s="692"/>
      <c r="P87" s="692"/>
      <c r="Q87" s="693"/>
      <c r="R87" s="692"/>
      <c r="S87" s="692"/>
      <c r="T87" s="692"/>
      <c r="U87" s="692"/>
      <c r="V87" s="692"/>
      <c r="W87" s="692"/>
      <c r="X87" s="692"/>
      <c r="Y87" s="692"/>
      <c r="Z87" s="692"/>
      <c r="AA87" s="692"/>
      <c r="AB87" s="692"/>
      <c r="AC87" s="692"/>
      <c r="AD87" s="692"/>
      <c r="AE87" s="692"/>
      <c r="AF87" s="692"/>
      <c r="AG87" s="692"/>
      <c r="AH87" s="692"/>
      <c r="AI87" s="692"/>
      <c r="AJ87" s="692"/>
    </row>
    <row r="88" spans="1:36" ht="15.5" x14ac:dyDescent="0.35">
      <c r="A88" s="692"/>
      <c r="B88" s="680" t="s">
        <v>723</v>
      </c>
      <c r="C88" s="976">
        <v>18.691588785046701</v>
      </c>
      <c r="D88" s="777">
        <v>40</v>
      </c>
      <c r="E88" s="777">
        <v>214</v>
      </c>
      <c r="F88" s="976">
        <v>16.062176165803098</v>
      </c>
      <c r="G88" s="777">
        <v>31</v>
      </c>
      <c r="H88" s="778">
        <v>193</v>
      </c>
      <c r="I88" s="800">
        <v>9.2369477911646598</v>
      </c>
      <c r="J88" s="777">
        <v>23</v>
      </c>
      <c r="K88" s="777">
        <v>249</v>
      </c>
      <c r="L88" s="976">
        <v>5.46218487394958</v>
      </c>
      <c r="M88" s="777">
        <v>13</v>
      </c>
      <c r="N88" s="777">
        <v>238</v>
      </c>
      <c r="O88" s="692"/>
      <c r="P88" s="692"/>
      <c r="Q88" s="693"/>
      <c r="R88" s="692"/>
      <c r="S88" s="692"/>
      <c r="T88" s="692"/>
      <c r="U88" s="692"/>
      <c r="V88" s="692"/>
      <c r="W88" s="692"/>
      <c r="X88" s="692"/>
      <c r="Y88" s="692"/>
      <c r="Z88" s="692"/>
      <c r="AA88" s="692"/>
      <c r="AB88" s="692"/>
      <c r="AC88" s="692"/>
      <c r="AD88" s="692"/>
      <c r="AE88" s="692"/>
      <c r="AF88" s="692"/>
      <c r="AG88" s="692"/>
      <c r="AH88" s="692"/>
      <c r="AI88" s="692"/>
      <c r="AJ88" s="692"/>
    </row>
    <row r="89" spans="1:36" ht="15.5" x14ac:dyDescent="0.35">
      <c r="A89" s="692"/>
      <c r="B89" s="540" t="s">
        <v>239</v>
      </c>
      <c r="C89" s="976">
        <v>0.934579439252336</v>
      </c>
      <c r="D89" s="777">
        <v>2</v>
      </c>
      <c r="E89" s="777">
        <v>214</v>
      </c>
      <c r="F89" s="976">
        <v>0</v>
      </c>
      <c r="G89" s="777">
        <v>0</v>
      </c>
      <c r="H89" s="778">
        <v>193</v>
      </c>
      <c r="I89" s="800">
        <v>0.40160642570281102</v>
      </c>
      <c r="J89" s="777">
        <v>1</v>
      </c>
      <c r="K89" s="777">
        <v>249</v>
      </c>
      <c r="L89" s="976">
        <v>0</v>
      </c>
      <c r="M89" s="777">
        <v>0</v>
      </c>
      <c r="N89" s="777">
        <v>238</v>
      </c>
      <c r="O89" s="692"/>
      <c r="P89" s="692"/>
      <c r="Q89" s="693"/>
      <c r="R89" s="692"/>
      <c r="S89" s="692"/>
      <c r="T89" s="692"/>
      <c r="U89" s="692"/>
      <c r="V89" s="692"/>
      <c r="W89" s="692"/>
      <c r="X89" s="692"/>
      <c r="Y89" s="692"/>
      <c r="Z89" s="692"/>
      <c r="AA89" s="692"/>
      <c r="AB89" s="692"/>
      <c r="AC89" s="692"/>
      <c r="AD89" s="692"/>
      <c r="AE89" s="692"/>
      <c r="AF89" s="692"/>
      <c r="AG89" s="692"/>
      <c r="AH89" s="692"/>
      <c r="AI89" s="692"/>
      <c r="AJ89" s="692"/>
    </row>
    <row r="90" spans="1:36" ht="15.5" x14ac:dyDescent="0.35">
      <c r="A90" s="692"/>
      <c r="B90" s="680" t="s">
        <v>363</v>
      </c>
      <c r="C90" s="976">
        <v>41.588785046729001</v>
      </c>
      <c r="D90" s="777">
        <v>89</v>
      </c>
      <c r="E90" s="777">
        <v>214</v>
      </c>
      <c r="F90" s="976">
        <v>44.041450777202101</v>
      </c>
      <c r="G90" s="777">
        <v>85</v>
      </c>
      <c r="H90" s="778">
        <v>193</v>
      </c>
      <c r="I90" s="800">
        <v>34.136546184738997</v>
      </c>
      <c r="J90" s="777">
        <v>85</v>
      </c>
      <c r="K90" s="777">
        <v>249</v>
      </c>
      <c r="L90" s="976">
        <v>51.6806722689076</v>
      </c>
      <c r="M90" s="777">
        <v>123</v>
      </c>
      <c r="N90" s="777">
        <v>238</v>
      </c>
      <c r="O90" s="692"/>
      <c r="P90" s="692"/>
      <c r="Q90" s="693"/>
      <c r="R90" s="692"/>
      <c r="S90" s="692"/>
      <c r="T90" s="692"/>
      <c r="U90" s="692"/>
      <c r="V90" s="692"/>
      <c r="W90" s="692"/>
      <c r="X90" s="692"/>
      <c r="Y90" s="692"/>
      <c r="Z90" s="692"/>
      <c r="AA90" s="692"/>
      <c r="AB90" s="692"/>
      <c r="AC90" s="692"/>
      <c r="AD90" s="692"/>
      <c r="AE90" s="692"/>
      <c r="AF90" s="692"/>
      <c r="AG90" s="692"/>
      <c r="AH90" s="692"/>
      <c r="AI90" s="692"/>
      <c r="AJ90" s="692"/>
    </row>
    <row r="91" spans="1:36" ht="15.5" x14ac:dyDescent="0.35">
      <c r="A91" s="692"/>
      <c r="B91" s="680" t="s">
        <v>379</v>
      </c>
      <c r="C91" s="976">
        <v>38.317757009345797</v>
      </c>
      <c r="D91" s="777">
        <v>82</v>
      </c>
      <c r="E91" s="777">
        <v>214</v>
      </c>
      <c r="F91" s="976">
        <v>40.9326424870466</v>
      </c>
      <c r="G91" s="777">
        <v>79</v>
      </c>
      <c r="H91" s="778">
        <v>193</v>
      </c>
      <c r="I91" s="800">
        <v>42.168674698795201</v>
      </c>
      <c r="J91" s="777">
        <v>105</v>
      </c>
      <c r="K91" s="777">
        <v>249</v>
      </c>
      <c r="L91" s="976">
        <v>56.302521008403403</v>
      </c>
      <c r="M91" s="777">
        <v>134</v>
      </c>
      <c r="N91" s="777">
        <v>238</v>
      </c>
      <c r="O91" s="692"/>
      <c r="P91" s="692"/>
      <c r="Q91" s="693"/>
      <c r="R91" s="692"/>
      <c r="S91" s="692"/>
      <c r="T91" s="692"/>
      <c r="U91" s="692"/>
      <c r="V91" s="692"/>
      <c r="W91" s="692"/>
      <c r="X91" s="692"/>
      <c r="Y91" s="692"/>
      <c r="Z91" s="692"/>
      <c r="AA91" s="692"/>
      <c r="AB91" s="692"/>
      <c r="AC91" s="692"/>
      <c r="AD91" s="692"/>
      <c r="AE91" s="692"/>
      <c r="AF91" s="692"/>
      <c r="AG91" s="692"/>
      <c r="AH91" s="692"/>
      <c r="AI91" s="692"/>
      <c r="AJ91" s="692"/>
    </row>
    <row r="92" spans="1:36" ht="15.5" x14ac:dyDescent="0.35">
      <c r="A92" s="692"/>
      <c r="B92" s="692"/>
      <c r="C92" s="693"/>
      <c r="D92" s="692"/>
      <c r="E92" s="692"/>
      <c r="F92" s="693"/>
      <c r="G92" s="692"/>
      <c r="H92" s="692"/>
      <c r="I92" s="692"/>
      <c r="J92" s="692"/>
      <c r="K92" s="693"/>
      <c r="L92" s="692"/>
      <c r="M92" s="692"/>
      <c r="N92" s="692"/>
      <c r="O92" s="692"/>
      <c r="P92" s="692"/>
      <c r="Q92" s="693"/>
      <c r="R92" s="692"/>
      <c r="S92" s="692"/>
      <c r="T92" s="692"/>
      <c r="U92" s="692"/>
      <c r="V92" s="692"/>
      <c r="W92" s="692"/>
      <c r="X92" s="692"/>
      <c r="Y92" s="692"/>
      <c r="Z92" s="692"/>
      <c r="AA92" s="692"/>
      <c r="AB92" s="692"/>
      <c r="AC92" s="692"/>
      <c r="AD92" s="692"/>
      <c r="AE92" s="692"/>
      <c r="AF92" s="692"/>
      <c r="AG92" s="692"/>
      <c r="AH92" s="692"/>
      <c r="AI92" s="692"/>
      <c r="AJ92" s="692"/>
    </row>
    <row r="93" spans="1:36" ht="15.5" x14ac:dyDescent="0.35">
      <c r="A93" s="692"/>
      <c r="B93" s="64" t="s">
        <v>1107</v>
      </c>
      <c r="C93" s="692"/>
      <c r="D93" s="692"/>
      <c r="E93" s="692"/>
      <c r="F93" s="692"/>
      <c r="G93" s="692"/>
      <c r="H93" s="692"/>
      <c r="I93" s="692"/>
      <c r="J93" s="692"/>
      <c r="K93" s="692"/>
      <c r="L93" s="692"/>
      <c r="M93" s="692"/>
      <c r="N93" s="692"/>
      <c r="O93" s="692"/>
      <c r="P93" s="692"/>
      <c r="Q93" s="693"/>
      <c r="R93" s="692"/>
      <c r="S93" s="692"/>
      <c r="T93" s="692"/>
      <c r="U93" s="692"/>
      <c r="V93" s="692"/>
      <c r="W93" s="692"/>
      <c r="X93" s="692"/>
      <c r="Y93" s="692"/>
      <c r="Z93" s="692"/>
      <c r="AA93" s="692"/>
      <c r="AB93" s="692"/>
      <c r="AC93" s="692"/>
      <c r="AD93" s="692"/>
      <c r="AE93" s="692"/>
      <c r="AF93" s="692"/>
      <c r="AG93" s="692"/>
      <c r="AH93" s="692"/>
      <c r="AI93" s="692"/>
      <c r="AJ93" s="692"/>
    </row>
    <row r="94" spans="1:36" ht="15.5" x14ac:dyDescent="0.35">
      <c r="A94" s="692"/>
      <c r="B94" s="118" t="s">
        <v>1108</v>
      </c>
      <c r="C94" s="692"/>
      <c r="D94" s="692"/>
      <c r="E94" s="692"/>
      <c r="F94" s="692"/>
      <c r="G94" s="692"/>
      <c r="H94" s="692"/>
      <c r="I94" s="692"/>
      <c r="J94" s="692"/>
      <c r="K94" s="692"/>
      <c r="L94" s="692"/>
      <c r="M94" s="692"/>
      <c r="N94" s="692"/>
      <c r="O94" s="692"/>
      <c r="P94" s="692"/>
      <c r="Q94" s="693"/>
      <c r="R94" s="692"/>
      <c r="S94" s="692"/>
      <c r="T94" s="692"/>
      <c r="U94" s="692"/>
      <c r="V94" s="692"/>
      <c r="W94" s="692"/>
      <c r="X94" s="692"/>
      <c r="Y94" s="692"/>
      <c r="Z94" s="692"/>
      <c r="AA94" s="692"/>
      <c r="AB94" s="692"/>
      <c r="AC94" s="692"/>
      <c r="AD94" s="692"/>
      <c r="AE94" s="692"/>
      <c r="AF94" s="692"/>
      <c r="AG94" s="692"/>
      <c r="AH94" s="692"/>
      <c r="AI94" s="692"/>
      <c r="AJ94" s="692"/>
    </row>
    <row r="95" spans="1:36" ht="15.5" x14ac:dyDescent="0.35">
      <c r="A95" s="692"/>
      <c r="B95" s="692"/>
      <c r="C95" s="692"/>
      <c r="D95" s="692"/>
      <c r="E95" s="692"/>
      <c r="F95" s="692"/>
      <c r="G95" s="692"/>
      <c r="H95" s="692"/>
      <c r="I95" s="692"/>
      <c r="J95" s="692"/>
      <c r="K95" s="692"/>
      <c r="L95" s="692"/>
      <c r="M95" s="692"/>
      <c r="N95" s="692"/>
      <c r="O95" s="692"/>
      <c r="P95" s="692"/>
      <c r="Q95" s="693"/>
      <c r="R95" s="692"/>
      <c r="S95" s="692"/>
      <c r="T95" s="692"/>
      <c r="U95" s="692"/>
      <c r="V95" s="692"/>
      <c r="W95" s="692"/>
      <c r="X95" s="692"/>
      <c r="Y95" s="692"/>
      <c r="Z95" s="692"/>
      <c r="AA95" s="692"/>
      <c r="AB95" s="692"/>
      <c r="AC95" s="692"/>
      <c r="AD95" s="692"/>
      <c r="AE95" s="692"/>
      <c r="AF95" s="692"/>
      <c r="AG95" s="692"/>
      <c r="AH95" s="692"/>
      <c r="AI95" s="692"/>
      <c r="AJ95" s="692"/>
    </row>
    <row r="96" spans="1:36" ht="15.5" x14ac:dyDescent="0.35">
      <c r="A96" s="692"/>
      <c r="B96" s="724"/>
      <c r="C96" s="726"/>
      <c r="D96" s="795"/>
      <c r="E96" s="727">
        <v>2019</v>
      </c>
      <c r="H96" s="726"/>
      <c r="I96" s="795"/>
      <c r="J96" s="727">
        <v>2020</v>
      </c>
      <c r="L96" s="692"/>
      <c r="M96" s="692"/>
      <c r="N96" s="692"/>
      <c r="O96" s="692"/>
      <c r="P96" s="692"/>
      <c r="Q96" s="692"/>
      <c r="R96" s="692"/>
      <c r="S96" s="692"/>
      <c r="T96" s="692"/>
      <c r="U96" s="692"/>
      <c r="V96" s="692"/>
      <c r="W96" s="692"/>
      <c r="X96" s="692"/>
      <c r="Y96" s="692"/>
      <c r="Z96" s="692"/>
      <c r="AA96" s="692"/>
      <c r="AB96" s="692"/>
      <c r="AC96" s="692"/>
      <c r="AD96" s="692"/>
      <c r="AE96" s="692"/>
      <c r="AF96" s="692"/>
      <c r="AG96" s="692"/>
      <c r="AH96" s="692"/>
      <c r="AI96" s="692"/>
      <c r="AJ96" s="692"/>
    </row>
    <row r="97" spans="1:36" ht="31.5" thickBot="1" x14ac:dyDescent="0.4">
      <c r="A97" s="692"/>
      <c r="B97" s="803" t="s">
        <v>1109</v>
      </c>
      <c r="C97" s="797" t="s">
        <v>899</v>
      </c>
      <c r="D97" s="798" t="s">
        <v>1110</v>
      </c>
      <c r="E97" s="798" t="s">
        <v>1022</v>
      </c>
      <c r="F97" s="798" t="s">
        <v>1111</v>
      </c>
      <c r="G97" s="798" t="s">
        <v>1112</v>
      </c>
      <c r="H97" s="797" t="s">
        <v>899</v>
      </c>
      <c r="I97" s="798" t="s">
        <v>1110</v>
      </c>
      <c r="J97" s="798" t="s">
        <v>1022</v>
      </c>
      <c r="K97" s="798" t="s">
        <v>1111</v>
      </c>
      <c r="L97" s="798" t="s">
        <v>1112</v>
      </c>
      <c r="M97" s="692"/>
      <c r="N97" s="692"/>
      <c r="O97" s="692"/>
      <c r="P97" s="692"/>
      <c r="Q97" s="692"/>
      <c r="R97" s="692"/>
      <c r="S97" s="692"/>
      <c r="T97" s="692"/>
      <c r="U97" s="692"/>
      <c r="V97" s="692"/>
      <c r="W97" s="692"/>
      <c r="X97" s="692"/>
      <c r="Y97" s="692"/>
      <c r="Z97" s="692"/>
      <c r="AA97" s="692"/>
      <c r="AB97" s="692"/>
      <c r="AC97" s="692"/>
      <c r="AD97" s="692"/>
      <c r="AE97" s="692"/>
      <c r="AF97" s="692"/>
      <c r="AG97" s="692"/>
      <c r="AH97" s="692"/>
      <c r="AI97" s="692"/>
      <c r="AJ97" s="692"/>
    </row>
    <row r="98" spans="1:36" ht="15.5" x14ac:dyDescent="0.35">
      <c r="A98" s="692"/>
      <c r="B98" s="675" t="s">
        <v>1113</v>
      </c>
      <c r="C98" s="800">
        <v>2.9304029304029302</v>
      </c>
      <c r="D98" s="777">
        <v>8</v>
      </c>
      <c r="E98" s="777">
        <v>273</v>
      </c>
      <c r="F98" s="953">
        <v>1.4922102720086554</v>
      </c>
      <c r="G98" s="953">
        <v>5.6748733379448391</v>
      </c>
      <c r="H98" s="976">
        <v>3.4188034188034191</v>
      </c>
      <c r="I98" s="777">
        <v>8</v>
      </c>
      <c r="J98" s="777">
        <v>234</v>
      </c>
      <c r="K98" s="953">
        <v>1.7423511590310456</v>
      </c>
      <c r="L98" s="953">
        <v>6.5999533824376329</v>
      </c>
      <c r="M98" s="692"/>
      <c r="N98" s="692"/>
      <c r="O98" s="692"/>
      <c r="P98" s="692"/>
      <c r="Q98" s="692"/>
      <c r="R98" s="692"/>
      <c r="S98" s="692"/>
      <c r="T98" s="692"/>
      <c r="U98" s="692"/>
      <c r="V98" s="692"/>
      <c r="W98" s="692"/>
      <c r="X98" s="692"/>
      <c r="Y98" s="692"/>
      <c r="Z98" s="692"/>
      <c r="AA98" s="692"/>
      <c r="AB98" s="692"/>
      <c r="AC98" s="692"/>
      <c r="AD98" s="692"/>
      <c r="AE98" s="692"/>
      <c r="AF98" s="692"/>
      <c r="AG98" s="692"/>
      <c r="AH98" s="692"/>
      <c r="AI98" s="692"/>
      <c r="AJ98" s="692"/>
    </row>
    <row r="99" spans="1:36" ht="15.5" x14ac:dyDescent="0.35">
      <c r="A99" s="692"/>
      <c r="B99" s="680" t="s">
        <v>1114</v>
      </c>
      <c r="C99" s="800">
        <v>24.920127795527154</v>
      </c>
      <c r="D99" s="777">
        <v>78</v>
      </c>
      <c r="E99" s="777">
        <v>313</v>
      </c>
      <c r="F99" s="953">
        <v>20.45168728730976</v>
      </c>
      <c r="G99" s="953">
        <v>29.99671659759694</v>
      </c>
      <c r="H99" s="976">
        <v>13.807531380753138</v>
      </c>
      <c r="I99" s="777">
        <v>33</v>
      </c>
      <c r="J99" s="777">
        <v>239</v>
      </c>
      <c r="K99" s="953">
        <v>10.003546097073581</v>
      </c>
      <c r="L99" s="953">
        <v>18.756559018364179</v>
      </c>
      <c r="M99" s="692"/>
      <c r="N99" s="692"/>
      <c r="O99" s="692"/>
      <c r="P99" s="692"/>
      <c r="Q99" s="692"/>
      <c r="R99" s="692"/>
      <c r="S99" s="692"/>
      <c r="T99" s="692"/>
      <c r="U99" s="692"/>
      <c r="V99" s="692"/>
      <c r="W99" s="692"/>
      <c r="X99" s="692"/>
      <c r="Y99" s="692"/>
      <c r="Z99" s="692"/>
      <c r="AA99" s="692"/>
      <c r="AB99" s="692"/>
      <c r="AC99" s="692"/>
      <c r="AD99" s="692"/>
      <c r="AE99" s="692"/>
      <c r="AF99" s="692"/>
      <c r="AG99" s="692"/>
      <c r="AH99" s="692"/>
      <c r="AI99" s="692"/>
      <c r="AJ99" s="692"/>
    </row>
    <row r="100" spans="1:36" ht="15.5" x14ac:dyDescent="0.35">
      <c r="A100" s="692"/>
      <c r="B100" s="680" t="s">
        <v>1115</v>
      </c>
      <c r="C100" s="800">
        <v>33.734939759036145</v>
      </c>
      <c r="D100" s="777">
        <v>84</v>
      </c>
      <c r="E100" s="777">
        <v>249</v>
      </c>
      <c r="F100" s="953">
        <v>28.148999227909886</v>
      </c>
      <c r="G100" s="953">
        <v>39.815115368722694</v>
      </c>
      <c r="H100" s="976">
        <v>44.537815126050425</v>
      </c>
      <c r="I100" s="777">
        <v>106</v>
      </c>
      <c r="J100" s="777">
        <v>238</v>
      </c>
      <c r="K100" s="953">
        <v>38.360064620452839</v>
      </c>
      <c r="L100" s="953">
        <v>50.889090538143478</v>
      </c>
      <c r="M100" s="692"/>
      <c r="N100" s="692"/>
      <c r="O100" s="692"/>
      <c r="P100" s="692"/>
      <c r="Q100" s="692"/>
      <c r="R100" s="692"/>
      <c r="S100" s="692"/>
      <c r="T100" s="692"/>
      <c r="U100" s="692"/>
      <c r="V100" s="692"/>
      <c r="W100" s="692"/>
      <c r="X100" s="692"/>
      <c r="Y100" s="692"/>
      <c r="Z100" s="692"/>
      <c r="AA100" s="692"/>
      <c r="AB100" s="692"/>
      <c r="AC100" s="692"/>
      <c r="AD100" s="692"/>
      <c r="AE100" s="692"/>
      <c r="AF100" s="692"/>
      <c r="AG100" s="692"/>
      <c r="AH100" s="692"/>
      <c r="AI100" s="692"/>
      <c r="AJ100" s="692"/>
    </row>
    <row r="101" spans="1:36" ht="15.5" x14ac:dyDescent="0.35">
      <c r="A101" s="692"/>
      <c r="B101" s="680" t="s">
        <v>1116</v>
      </c>
      <c r="C101" s="800">
        <v>0.63291139240506333</v>
      </c>
      <c r="D101" s="777">
        <v>2</v>
      </c>
      <c r="E101" s="777">
        <v>316</v>
      </c>
      <c r="F101" s="953">
        <v>0.17373907178415329</v>
      </c>
      <c r="G101" s="953">
        <v>2.2779314682411513</v>
      </c>
      <c r="H101" s="976">
        <v>0.85470085470085477</v>
      </c>
      <c r="I101" s="777">
        <v>2</v>
      </c>
      <c r="J101" s="777">
        <v>234</v>
      </c>
      <c r="K101" s="953">
        <v>0.23470358770829006</v>
      </c>
      <c r="L101" s="953">
        <v>3.062223222098114</v>
      </c>
      <c r="M101" s="692"/>
      <c r="N101" s="692"/>
      <c r="O101" s="692"/>
      <c r="P101" s="692"/>
      <c r="Q101" s="692"/>
      <c r="R101" s="692"/>
      <c r="S101" s="692"/>
      <c r="T101" s="692"/>
      <c r="U101" s="692"/>
      <c r="V101" s="692"/>
      <c r="W101" s="692"/>
      <c r="X101" s="692"/>
      <c r="Y101" s="692"/>
      <c r="Z101" s="692"/>
      <c r="AA101" s="692"/>
      <c r="AB101" s="692"/>
      <c r="AC101" s="692"/>
      <c r="AD101" s="692"/>
      <c r="AE101" s="692"/>
      <c r="AF101" s="692"/>
      <c r="AG101" s="692"/>
      <c r="AH101" s="692"/>
      <c r="AI101" s="692"/>
      <c r="AJ101" s="692"/>
    </row>
    <row r="102" spans="1:36" ht="15.5" x14ac:dyDescent="0.35">
      <c r="A102" s="692"/>
      <c r="B102" s="692"/>
      <c r="C102" s="692"/>
      <c r="D102" s="692"/>
      <c r="E102" s="693"/>
      <c r="F102" s="692"/>
      <c r="G102" s="692"/>
      <c r="K102" s="693"/>
      <c r="L102" s="692"/>
      <c r="M102" s="692"/>
      <c r="N102" s="692"/>
      <c r="O102" s="692"/>
      <c r="P102" s="692"/>
      <c r="Q102" s="692"/>
      <c r="R102" s="692"/>
      <c r="S102" s="692"/>
      <c r="T102" s="692"/>
      <c r="U102" s="692"/>
      <c r="V102" s="692"/>
      <c r="W102" s="692"/>
      <c r="X102" s="692"/>
      <c r="Y102" s="692"/>
      <c r="Z102" s="692"/>
      <c r="AA102" s="692"/>
      <c r="AB102" s="692"/>
      <c r="AC102" s="692"/>
      <c r="AD102" s="692"/>
      <c r="AE102" s="692"/>
      <c r="AF102" s="692"/>
      <c r="AG102" s="692"/>
      <c r="AH102" s="692"/>
      <c r="AI102" s="692"/>
      <c r="AJ102" s="692"/>
    </row>
  </sheetData>
  <conditionalFormatting sqref="C79:E79 C43:E43 C56:N56 D24:E24 G24:H24 J24:K24 D96:E96 I96:J96">
    <cfRule type="containsText" dxfId="49" priority="33" operator="containsText" text="NR">
      <formula>NOT(ISERROR(SEARCH("NR",C24)))</formula>
    </cfRule>
  </conditionalFormatting>
  <conditionalFormatting sqref="G26:H37 F25:K25">
    <cfRule type="containsText" dxfId="48" priority="41" operator="containsText" text="NR">
      <formula>NOT(ISERROR(SEARCH("NR",F25)))</formula>
    </cfRule>
  </conditionalFormatting>
  <conditionalFormatting sqref="I79:K79">
    <cfRule type="containsText" dxfId="47" priority="30" operator="containsText" text="NR">
      <formula>NOT(ISERROR(SEARCH("NR",I79)))</formula>
    </cfRule>
  </conditionalFormatting>
  <conditionalFormatting sqref="F79:H79">
    <cfRule type="containsText" dxfId="46" priority="32" operator="containsText" text="NR">
      <formula>NOT(ISERROR(SEARCH("NR",F79)))</formula>
    </cfRule>
  </conditionalFormatting>
  <conditionalFormatting sqref="I61:K61">
    <cfRule type="containsText" dxfId="45" priority="31" operator="containsText" text="NR">
      <formula>NOT(ISERROR(SEARCH("NR",I61)))</formula>
    </cfRule>
  </conditionalFormatting>
  <conditionalFormatting sqref="C21 C23:E23 I26:K37 C25:E37">
    <cfRule type="containsText" dxfId="44" priority="42" operator="containsText" text="NR">
      <formula>NOT(ISERROR(SEARCH("NR",C21)))</formula>
    </cfRule>
  </conditionalFormatting>
  <conditionalFormatting sqref="F61:H61">
    <cfRule type="containsText" dxfId="43" priority="34" operator="containsText" text="NR">
      <formula>NOT(ISERROR(SEARCH("NR",F61)))</formula>
    </cfRule>
  </conditionalFormatting>
  <conditionalFormatting sqref="C61:E61">
    <cfRule type="containsText" dxfId="42" priority="35" operator="containsText" text="NR">
      <formula>NOT(ISERROR(SEARCH("NR",C61)))</formula>
    </cfRule>
  </conditionalFormatting>
  <conditionalFormatting sqref="F43:K43">
    <cfRule type="containsText" dxfId="41" priority="36" operator="containsText" text="NR">
      <formula>NOT(ISERROR(SEARCH("NR",F43)))</formula>
    </cfRule>
  </conditionalFormatting>
  <conditionalFormatting sqref="F26:F37">
    <cfRule type="containsText" dxfId="40" priority="37" operator="containsText" text="NR">
      <formula>NOT(ISERROR(SEARCH("NR",F26)))</formula>
    </cfRule>
  </conditionalFormatting>
  <conditionalFormatting sqref="L25:N25 M24:N24">
    <cfRule type="containsText" dxfId="39" priority="28" operator="containsText" text="NR">
      <formula>NOT(ISERROR(SEARCH("NR",L24)))</formula>
    </cfRule>
  </conditionalFormatting>
  <conditionalFormatting sqref="L26:N37">
    <cfRule type="containsText" dxfId="38" priority="29" operator="containsText" text="NR">
      <formula>NOT(ISERROR(SEARCH("NR",L26)))</formula>
    </cfRule>
  </conditionalFormatting>
  <conditionalFormatting sqref="L43:N43">
    <cfRule type="containsText" dxfId="37" priority="27" operator="containsText" text="NR">
      <formula>NOT(ISERROR(SEARCH("NR",L43)))</formula>
    </cfRule>
  </conditionalFormatting>
  <conditionalFormatting sqref="L79:N79">
    <cfRule type="containsText" dxfId="36" priority="25" operator="containsText" text="NR">
      <formula>NOT(ISERROR(SEARCH("NR",L79)))</formula>
    </cfRule>
  </conditionalFormatting>
  <conditionalFormatting sqref="L61:N61">
    <cfRule type="containsText" dxfId="35" priority="26" operator="containsText" text="NR">
      <formula>NOT(ISERROR(SEARCH("NR",L61)))</formula>
    </cfRule>
  </conditionalFormatting>
  <conditionalFormatting sqref="G44:H55">
    <cfRule type="containsText" dxfId="34" priority="23" operator="containsText" text="NR">
      <formula>NOT(ISERROR(SEARCH("NR",G44)))</formula>
    </cfRule>
  </conditionalFormatting>
  <conditionalFormatting sqref="C44:E55 I44:K55">
    <cfRule type="containsText" dxfId="33" priority="24" operator="containsText" text="NR">
      <formula>NOT(ISERROR(SEARCH("NR",C44)))</formula>
    </cfRule>
  </conditionalFormatting>
  <conditionalFormatting sqref="F44:F55">
    <cfRule type="containsText" dxfId="32" priority="22" operator="containsText" text="NR">
      <formula>NOT(ISERROR(SEARCH("NR",F44)))</formula>
    </cfRule>
  </conditionalFormatting>
  <conditionalFormatting sqref="L44:N55">
    <cfRule type="containsText" dxfId="31" priority="21" operator="containsText" text="NR">
      <formula>NOT(ISERROR(SEARCH("NR",L44)))</formula>
    </cfRule>
  </conditionalFormatting>
  <conditionalFormatting sqref="G62:H73">
    <cfRule type="containsText" dxfId="30" priority="19" operator="containsText" text="NR">
      <formula>NOT(ISERROR(SEARCH("NR",G62)))</formula>
    </cfRule>
  </conditionalFormatting>
  <conditionalFormatting sqref="C62:E73 I62:K73">
    <cfRule type="containsText" dxfId="29" priority="20" operator="containsText" text="NR">
      <formula>NOT(ISERROR(SEARCH("NR",C62)))</formula>
    </cfRule>
  </conditionalFormatting>
  <conditionalFormatting sqref="F62:F73">
    <cfRule type="containsText" dxfId="28" priority="18" operator="containsText" text="NR">
      <formula>NOT(ISERROR(SEARCH("NR",F62)))</formula>
    </cfRule>
  </conditionalFormatting>
  <conditionalFormatting sqref="L62:N73">
    <cfRule type="containsText" dxfId="27" priority="17" operator="containsText" text="NR">
      <formula>NOT(ISERROR(SEARCH("NR",L62)))</formula>
    </cfRule>
  </conditionalFormatting>
  <conditionalFormatting sqref="G80:H91">
    <cfRule type="containsText" dxfId="26" priority="15" operator="containsText" text="NR">
      <formula>NOT(ISERROR(SEARCH("NR",G80)))</formula>
    </cfRule>
  </conditionalFormatting>
  <conditionalFormatting sqref="C80:E91 I80:K91">
    <cfRule type="containsText" dxfId="25" priority="16" operator="containsText" text="NR">
      <formula>NOT(ISERROR(SEARCH("NR",C80)))</formula>
    </cfRule>
  </conditionalFormatting>
  <conditionalFormatting sqref="F80:F91">
    <cfRule type="containsText" dxfId="24" priority="14" operator="containsText" text="NR">
      <formula>NOT(ISERROR(SEARCH("NR",F80)))</formula>
    </cfRule>
  </conditionalFormatting>
  <conditionalFormatting sqref="L80:N91">
    <cfRule type="containsText" dxfId="23" priority="13" operator="containsText" text="NR">
      <formula>NOT(ISERROR(SEARCH("NR",L80)))</formula>
    </cfRule>
  </conditionalFormatting>
  <conditionalFormatting sqref="C97:G97">
    <cfRule type="containsText" dxfId="22" priority="12" operator="containsText" text="NR">
      <formula>NOT(ISERROR(SEARCH("NR",C97)))</formula>
    </cfRule>
  </conditionalFormatting>
  <conditionalFormatting sqref="H97 J97">
    <cfRule type="containsText" dxfId="21" priority="11" operator="containsText" text="NR">
      <formula>NOT(ISERROR(SEARCH("NR",H97)))</formula>
    </cfRule>
  </conditionalFormatting>
  <conditionalFormatting sqref="C98:E101">
    <cfRule type="containsText" dxfId="20" priority="10" operator="containsText" text="NR">
      <formula>NOT(ISERROR(SEARCH("NR",C98)))</formula>
    </cfRule>
  </conditionalFormatting>
  <conditionalFormatting sqref="H98:J101">
    <cfRule type="containsText" dxfId="19" priority="9" operator="containsText" text="NR">
      <formula>NOT(ISERROR(SEARCH("NR",H98)))</formula>
    </cfRule>
  </conditionalFormatting>
  <conditionalFormatting sqref="I97">
    <cfRule type="containsText" dxfId="18" priority="8" operator="containsText" text="NR">
      <formula>NOT(ISERROR(SEARCH("NR",I97)))</formula>
    </cfRule>
  </conditionalFormatting>
  <conditionalFormatting sqref="D42:E42 G42:H42 J42:K42">
    <cfRule type="containsText" dxfId="17" priority="7" operator="containsText" text="NR">
      <formula>NOT(ISERROR(SEARCH("NR",D42)))</formula>
    </cfRule>
  </conditionalFormatting>
  <conditionalFormatting sqref="M42:N42">
    <cfRule type="containsText" dxfId="16" priority="6" operator="containsText" text="NR">
      <formula>NOT(ISERROR(SEARCH("NR",M42)))</formula>
    </cfRule>
  </conditionalFormatting>
  <conditionalFormatting sqref="D60:E60 G60:H60 J60:K60">
    <cfRule type="containsText" dxfId="15" priority="5" operator="containsText" text="NR">
      <formula>NOT(ISERROR(SEARCH("NR",D60)))</formula>
    </cfRule>
  </conditionalFormatting>
  <conditionalFormatting sqref="M60:N60">
    <cfRule type="containsText" dxfId="14" priority="4" operator="containsText" text="NR">
      <formula>NOT(ISERROR(SEARCH("NR",M60)))</formula>
    </cfRule>
  </conditionalFormatting>
  <conditionalFormatting sqref="D78:E78 G78:H78 J78:K78">
    <cfRule type="containsText" dxfId="13" priority="3" operator="containsText" text="NR">
      <formula>NOT(ISERROR(SEARCH("NR",D78)))</formula>
    </cfRule>
  </conditionalFormatting>
  <conditionalFormatting sqref="M78:N78">
    <cfRule type="containsText" dxfId="12" priority="2" operator="containsText" text="NR">
      <formula>NOT(ISERROR(SEARCH("NR",M78)))</formula>
    </cfRule>
  </conditionalFormatting>
  <conditionalFormatting sqref="K97:L97">
    <cfRule type="containsText" dxfId="11" priority="1" operator="containsText" text="NR">
      <formula>NOT(ISERROR(SEARCH("NR",K97)))</formula>
    </cfRule>
  </conditionalFormatting>
  <hyperlinks>
    <hyperlink ref="B8" location="Contents!A1" display="Contents!A1"/>
    <hyperlink ref="D8" location="'Tab 50 - Comp. animal isolates'!A1" display="Tab 50 - Companion animal isolates"/>
    <hyperlink ref="M8" location="'Tab 29 - G-ve E. coli'!A1" display="Click here to view human E. coli data"/>
  </hyperlink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0068CE"/>
  </sheetPr>
  <dimension ref="A1:AB40"/>
  <sheetViews>
    <sheetView showGridLines="0" zoomScale="80" zoomScaleNormal="80" workbookViewId="0">
      <selection activeCell="D8" sqref="D8"/>
    </sheetView>
  </sheetViews>
  <sheetFormatPr defaultColWidth="7.1796875" defaultRowHeight="14.5" x14ac:dyDescent="0.35"/>
  <cols>
    <col min="1" max="1" width="1.453125" style="83" customWidth="1"/>
    <col min="2" max="2" width="39.1796875" style="83" customWidth="1"/>
    <col min="3" max="12" width="10.54296875" style="83" customWidth="1"/>
    <col min="13" max="13" width="7.1796875" style="83" bestFit="1" customWidth="1"/>
    <col min="14" max="14" width="4" style="83" bestFit="1" customWidth="1"/>
    <col min="15" max="15" width="9.453125" style="83" bestFit="1" customWidth="1"/>
    <col min="16" max="16" width="7.1796875" style="84" bestFit="1" customWidth="1"/>
    <col min="17" max="17" width="4" style="83" bestFit="1" customWidth="1"/>
    <col min="18" max="18" width="9" style="83" customWidth="1"/>
    <col min="19" max="19" width="7.81640625" style="84" bestFit="1" customWidth="1"/>
    <col min="20" max="20" width="4.453125" style="83" bestFit="1" customWidth="1"/>
    <col min="21" max="21" width="30.54296875" style="83" customWidth="1"/>
    <col min="22" max="22" width="7.81640625" style="84" bestFit="1" customWidth="1"/>
    <col min="23" max="23" width="4.453125" style="83" bestFit="1" customWidth="1"/>
    <col min="24" max="24" width="8.81640625" style="83" customWidth="1"/>
    <col min="25" max="25" width="7.81640625" style="84" bestFit="1" customWidth="1"/>
    <col min="26" max="26" width="4.453125" style="83" bestFit="1" customWidth="1"/>
    <col min="27" max="27" width="9.1796875" style="83" customWidth="1"/>
    <col min="28" max="28" width="7.81640625" style="84" bestFit="1" customWidth="1"/>
    <col min="29" max="29" width="4.453125" style="83" bestFit="1" customWidth="1"/>
    <col min="30" max="30" width="9.453125" style="83" customWidth="1"/>
    <col min="31" max="31" width="9.54296875" style="83" customWidth="1"/>
    <col min="32" max="32" width="7.1796875" style="83"/>
    <col min="33" max="33" width="9.26953125" style="83" customWidth="1"/>
    <col min="34" max="34" width="9" style="83" customWidth="1"/>
    <col min="35" max="35" width="7.1796875" style="83"/>
    <col min="36" max="36" width="10" style="83" customWidth="1"/>
    <col min="37" max="38" width="7.1796875" style="83"/>
    <col min="39" max="39" width="9.453125" style="83" customWidth="1"/>
    <col min="40" max="41" width="7.1796875" style="83"/>
    <col min="42" max="42" width="9.54296875" style="83" customWidth="1"/>
    <col min="43" max="16384" width="7.1796875" style="83"/>
  </cols>
  <sheetData>
    <row r="1" spans="1:28"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row>
    <row r="2" spans="1:28"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row>
    <row r="3" spans="1:28"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row>
    <row r="4" spans="1:28"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row>
    <row r="5" spans="1:28"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row>
    <row r="6" spans="1:28"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row>
    <row r="7" spans="1:28"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row>
    <row r="8" spans="1:28" s="15" customFormat="1" ht="18" x14ac:dyDescent="0.4">
      <c r="A8" s="30"/>
      <c r="B8" s="171" t="s">
        <v>131</v>
      </c>
      <c r="C8" s="20"/>
      <c r="D8" s="171" t="s">
        <v>1117</v>
      </c>
      <c r="E8" s="19"/>
      <c r="F8" s="19"/>
      <c r="G8" s="19"/>
      <c r="H8" s="19"/>
      <c r="I8" s="30"/>
      <c r="J8" s="30"/>
      <c r="K8" s="30"/>
      <c r="L8" s="30"/>
      <c r="M8" s="572"/>
      <c r="N8" s="30"/>
      <c r="O8" s="30"/>
      <c r="P8" s="30"/>
      <c r="Q8" s="30"/>
      <c r="R8" s="30"/>
      <c r="S8" s="30"/>
      <c r="T8" s="30"/>
      <c r="U8" s="30"/>
      <c r="V8" s="30"/>
      <c r="W8" s="30"/>
      <c r="X8" s="30"/>
      <c r="Y8" s="30"/>
      <c r="Z8" s="30"/>
      <c r="AA8" s="30"/>
      <c r="AB8" s="30"/>
    </row>
    <row r="9" spans="1:28"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row>
    <row r="10" spans="1:28" s="15" customFormat="1" ht="18" x14ac:dyDescent="0.4">
      <c r="A10" s="30"/>
      <c r="B10" s="20" t="s">
        <v>1118</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row>
    <row r="11" spans="1:28"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row>
    <row r="12" spans="1:28" ht="15.5" x14ac:dyDescent="0.35">
      <c r="A12" s="712"/>
      <c r="B12" s="64" t="s">
        <v>1119</v>
      </c>
      <c r="C12" s="64"/>
      <c r="D12" s="712"/>
      <c r="E12" s="712"/>
      <c r="F12" s="712"/>
      <c r="G12" s="712"/>
      <c r="H12" s="712"/>
      <c r="I12" s="712"/>
      <c r="J12" s="712"/>
      <c r="K12" s="712"/>
      <c r="L12" s="712"/>
      <c r="M12" s="713"/>
      <c r="N12" s="712"/>
      <c r="O12" s="712"/>
      <c r="P12" s="713"/>
      <c r="Q12" s="712"/>
      <c r="R12" s="712"/>
      <c r="S12" s="692"/>
      <c r="T12" s="692"/>
      <c r="U12" s="692"/>
      <c r="V12" s="692"/>
      <c r="W12" s="692"/>
      <c r="X12" s="692"/>
      <c r="Y12" s="692"/>
      <c r="Z12" s="692"/>
      <c r="AA12" s="692"/>
      <c r="AB12" s="692"/>
    </row>
    <row r="13" spans="1:28" ht="15.5" x14ac:dyDescent="0.35">
      <c r="A13" s="712"/>
      <c r="B13" s="113" t="s">
        <v>1120</v>
      </c>
      <c r="C13" s="712"/>
      <c r="D13" s="712"/>
      <c r="E13" s="712"/>
      <c r="F13" s="712"/>
      <c r="G13" s="712"/>
      <c r="H13" s="712"/>
      <c r="I13" s="712"/>
      <c r="J13" s="712"/>
      <c r="K13" s="712"/>
      <c r="L13" s="712"/>
      <c r="M13" s="713"/>
      <c r="N13" s="712"/>
      <c r="O13" s="712"/>
      <c r="P13" s="713"/>
      <c r="Q13" s="712"/>
      <c r="R13" s="712"/>
      <c r="S13" s="692"/>
      <c r="T13" s="692"/>
      <c r="U13" s="692"/>
      <c r="V13" s="692"/>
      <c r="W13" s="692"/>
      <c r="X13" s="692"/>
      <c r="Y13" s="692"/>
      <c r="Z13" s="692"/>
      <c r="AA13" s="692"/>
      <c r="AB13" s="692"/>
    </row>
    <row r="14" spans="1:28" ht="15.5" x14ac:dyDescent="0.35">
      <c r="A14" s="712"/>
      <c r="B14" s="712"/>
      <c r="C14" s="712"/>
      <c r="D14" s="712"/>
      <c r="E14" s="712"/>
      <c r="F14" s="712"/>
      <c r="G14" s="712"/>
      <c r="H14" s="712"/>
      <c r="I14" s="712"/>
      <c r="J14" s="712"/>
      <c r="K14" s="712"/>
      <c r="L14" s="712"/>
      <c r="M14" s="713"/>
      <c r="N14" s="712"/>
      <c r="O14" s="712"/>
      <c r="P14" s="713"/>
      <c r="Q14" s="712"/>
      <c r="R14" s="712"/>
      <c r="S14" s="692"/>
      <c r="T14" s="692"/>
      <c r="U14" s="692"/>
      <c r="V14" s="692"/>
      <c r="W14" s="692"/>
      <c r="X14" s="692"/>
      <c r="Y14" s="692"/>
      <c r="Z14" s="692"/>
      <c r="AA14" s="692"/>
      <c r="AB14" s="692"/>
    </row>
    <row r="15" spans="1:28" ht="15.5" x14ac:dyDescent="0.35">
      <c r="A15" s="712"/>
      <c r="B15" s="804"/>
      <c r="C15" s="805">
        <v>2016</v>
      </c>
      <c r="D15" s="806"/>
      <c r="E15" s="807">
        <v>2017</v>
      </c>
      <c r="F15" s="806"/>
      <c r="G15" s="807">
        <v>2018</v>
      </c>
      <c r="H15" s="806"/>
      <c r="I15" s="807">
        <v>2019</v>
      </c>
      <c r="J15" s="806"/>
      <c r="K15" s="807">
        <v>2020</v>
      </c>
      <c r="L15" s="805"/>
      <c r="M15" s="713"/>
      <c r="N15" s="712"/>
      <c r="O15" s="712"/>
      <c r="P15" s="713"/>
      <c r="Q15" s="712"/>
      <c r="R15" s="712"/>
      <c r="S15" s="692"/>
      <c r="T15" s="692"/>
      <c r="U15" s="692"/>
      <c r="V15" s="692"/>
      <c r="W15" s="692"/>
      <c r="X15" s="692"/>
      <c r="Y15" s="692"/>
      <c r="Z15" s="692"/>
      <c r="AA15" s="692"/>
      <c r="AB15" s="692"/>
    </row>
    <row r="16" spans="1:28" ht="16" thickBot="1" x14ac:dyDescent="0.4">
      <c r="A16" s="692"/>
      <c r="B16" s="780" t="s">
        <v>790</v>
      </c>
      <c r="C16" s="808" t="s">
        <v>978</v>
      </c>
      <c r="D16" s="684" t="s">
        <v>899</v>
      </c>
      <c r="E16" s="808" t="s">
        <v>978</v>
      </c>
      <c r="F16" s="674" t="s">
        <v>899</v>
      </c>
      <c r="G16" s="808" t="s">
        <v>978</v>
      </c>
      <c r="H16" s="674" t="s">
        <v>899</v>
      </c>
      <c r="I16" s="808" t="s">
        <v>978</v>
      </c>
      <c r="J16" s="674" t="s">
        <v>899</v>
      </c>
      <c r="K16" s="808" t="s">
        <v>978</v>
      </c>
      <c r="L16" s="674" t="s">
        <v>899</v>
      </c>
      <c r="M16" s="692"/>
      <c r="N16" s="692"/>
      <c r="O16" s="692"/>
      <c r="P16" s="693"/>
      <c r="Q16" s="692"/>
      <c r="R16" s="692"/>
      <c r="S16" s="693"/>
      <c r="T16" s="692"/>
      <c r="U16" s="692"/>
      <c r="V16" s="693"/>
      <c r="W16" s="692"/>
      <c r="X16" s="692"/>
      <c r="Y16" s="693"/>
      <c r="Z16" s="692"/>
      <c r="AA16" s="692"/>
      <c r="AB16" s="693"/>
    </row>
    <row r="17" spans="1:28" ht="15.5" x14ac:dyDescent="0.35">
      <c r="A17" s="692"/>
      <c r="B17" s="809" t="s">
        <v>1121</v>
      </c>
      <c r="C17" s="889">
        <v>710</v>
      </c>
      <c r="D17" s="810">
        <v>0.25724637681159418</v>
      </c>
      <c r="E17" s="891">
        <v>878</v>
      </c>
      <c r="F17" s="810">
        <v>0.25179237166618867</v>
      </c>
      <c r="G17" s="889">
        <v>553</v>
      </c>
      <c r="H17" s="811">
        <v>0.26471996170416467</v>
      </c>
      <c r="I17" s="891">
        <v>1217</v>
      </c>
      <c r="J17" s="812">
        <v>0.24801304259221521</v>
      </c>
      <c r="K17" s="890">
        <v>1154</v>
      </c>
      <c r="L17" s="812">
        <v>0.24142259414225942</v>
      </c>
      <c r="M17" s="692"/>
      <c r="N17" s="692"/>
      <c r="O17" s="692"/>
      <c r="P17" s="693"/>
      <c r="Q17" s="692"/>
      <c r="R17" s="692"/>
      <c r="S17" s="693"/>
      <c r="T17" s="692"/>
      <c r="U17" s="692"/>
      <c r="V17" s="693"/>
      <c r="W17" s="692"/>
      <c r="X17" s="692"/>
      <c r="Y17" s="693"/>
      <c r="Z17" s="692"/>
      <c r="AA17" s="692"/>
      <c r="AB17" s="693"/>
    </row>
    <row r="18" spans="1:28" ht="15.5" x14ac:dyDescent="0.35">
      <c r="A18" s="692"/>
      <c r="B18" s="813" t="s">
        <v>825</v>
      </c>
      <c r="C18" s="890">
        <v>766</v>
      </c>
      <c r="D18" s="814">
        <v>0.27753623188405796</v>
      </c>
      <c r="E18" s="892">
        <v>983</v>
      </c>
      <c r="F18" s="815">
        <v>0.28190421565815887</v>
      </c>
      <c r="G18" s="890">
        <v>583</v>
      </c>
      <c r="H18" s="816">
        <v>0.2790808999521302</v>
      </c>
      <c r="I18" s="892">
        <v>1257</v>
      </c>
      <c r="J18" s="812">
        <v>0.25616466272671695</v>
      </c>
      <c r="K18" s="890">
        <v>1081</v>
      </c>
      <c r="L18" s="812">
        <v>0.22615062761506277</v>
      </c>
      <c r="M18" s="692"/>
      <c r="N18" s="692"/>
      <c r="O18" s="692"/>
      <c r="P18" s="693"/>
      <c r="Q18" s="692"/>
      <c r="R18" s="692"/>
      <c r="S18" s="693"/>
      <c r="T18" s="692"/>
      <c r="U18" s="692"/>
      <c r="V18" s="693"/>
      <c r="W18" s="692"/>
      <c r="X18" s="692"/>
      <c r="Y18" s="693"/>
      <c r="Z18" s="692"/>
      <c r="AA18" s="692"/>
      <c r="AB18" s="693"/>
    </row>
    <row r="19" spans="1:28" ht="15.5" x14ac:dyDescent="0.35">
      <c r="A19" s="692"/>
      <c r="B19" s="813" t="s">
        <v>835</v>
      </c>
      <c r="C19" s="890">
        <v>410</v>
      </c>
      <c r="D19" s="814">
        <v>0.14855072463768115</v>
      </c>
      <c r="E19" s="892">
        <v>548</v>
      </c>
      <c r="F19" s="815">
        <v>0.1571551476914253</v>
      </c>
      <c r="G19" s="890">
        <v>345</v>
      </c>
      <c r="H19" s="816">
        <v>0.16515078985160364</v>
      </c>
      <c r="I19" s="892">
        <v>719</v>
      </c>
      <c r="J19" s="812">
        <v>0.14652537191766862</v>
      </c>
      <c r="K19" s="890">
        <v>602</v>
      </c>
      <c r="L19" s="812">
        <v>0.12594142259414226</v>
      </c>
      <c r="M19" s="692"/>
      <c r="N19" s="692"/>
      <c r="O19" s="692"/>
      <c r="P19" s="693"/>
      <c r="Q19" s="692"/>
      <c r="R19" s="692"/>
      <c r="S19" s="693"/>
      <c r="T19" s="692"/>
      <c r="U19" s="692"/>
      <c r="V19" s="693"/>
      <c r="W19" s="692"/>
      <c r="X19" s="692"/>
      <c r="Y19" s="693"/>
      <c r="Z19" s="692"/>
      <c r="AA19" s="692"/>
      <c r="AB19" s="693"/>
    </row>
    <row r="20" spans="1:28" ht="15.5" x14ac:dyDescent="0.35">
      <c r="A20" s="692"/>
      <c r="B20" s="813" t="s">
        <v>830</v>
      </c>
      <c r="C20" s="890">
        <v>142</v>
      </c>
      <c r="D20" s="814">
        <v>5.1449275362318837E-2</v>
      </c>
      <c r="E20" s="892">
        <v>228</v>
      </c>
      <c r="F20" s="815">
        <v>6.5385718382563809E-2</v>
      </c>
      <c r="G20" s="890">
        <v>119</v>
      </c>
      <c r="H20" s="816">
        <v>5.6965055050263287E-2</v>
      </c>
      <c r="I20" s="892">
        <v>342</v>
      </c>
      <c r="J20" s="812">
        <v>6.9696352149989815E-2</v>
      </c>
      <c r="K20" s="890">
        <v>336</v>
      </c>
      <c r="L20" s="812">
        <v>7.0292887029288709E-2</v>
      </c>
      <c r="M20" s="692"/>
      <c r="N20" s="692"/>
      <c r="O20" s="692"/>
      <c r="P20" s="693"/>
      <c r="Q20" s="692"/>
      <c r="R20" s="692"/>
      <c r="S20" s="693"/>
      <c r="T20" s="692"/>
      <c r="U20" s="692"/>
      <c r="V20" s="693"/>
      <c r="W20" s="692"/>
      <c r="X20" s="692"/>
      <c r="Y20" s="693"/>
      <c r="Z20" s="692"/>
      <c r="AA20" s="692"/>
      <c r="AB20" s="693"/>
    </row>
    <row r="21" spans="1:28" ht="15.5" x14ac:dyDescent="0.35">
      <c r="A21" s="692"/>
      <c r="B21" s="813" t="s">
        <v>1122</v>
      </c>
      <c r="C21" s="890">
        <v>4</v>
      </c>
      <c r="D21" s="814">
        <v>1.4492753623188406E-3</v>
      </c>
      <c r="E21" s="892">
        <v>75</v>
      </c>
      <c r="F21" s="815">
        <v>2.1508459994264411E-2</v>
      </c>
      <c r="G21" s="890">
        <v>91</v>
      </c>
      <c r="H21" s="816">
        <v>4.3561512685495456E-2</v>
      </c>
      <c r="I21" s="892">
        <v>248</v>
      </c>
      <c r="J21" s="812">
        <v>5.0540044833910738E-2</v>
      </c>
      <c r="K21" s="890">
        <v>223</v>
      </c>
      <c r="L21" s="812">
        <v>4.6652719665271965E-2</v>
      </c>
      <c r="M21" s="692"/>
      <c r="N21" s="692"/>
      <c r="O21" s="692"/>
      <c r="P21" s="693"/>
      <c r="Q21" s="692"/>
      <c r="R21" s="692"/>
      <c r="S21" s="693"/>
      <c r="T21" s="692"/>
      <c r="U21" s="692"/>
      <c r="V21" s="693"/>
      <c r="W21" s="692"/>
      <c r="X21" s="692"/>
      <c r="Y21" s="693"/>
      <c r="Z21" s="692"/>
      <c r="AA21" s="692"/>
      <c r="AB21" s="693"/>
    </row>
    <row r="22" spans="1:28" ht="15.5" x14ac:dyDescent="0.35">
      <c r="A22" s="692"/>
      <c r="B22" s="813" t="s">
        <v>1123</v>
      </c>
      <c r="C22" s="890">
        <v>95</v>
      </c>
      <c r="D22" s="814">
        <v>3.4420289855072464E-2</v>
      </c>
      <c r="E22" s="892">
        <v>116</v>
      </c>
      <c r="F22" s="815">
        <v>3.3266418124462287E-2</v>
      </c>
      <c r="G22" s="890">
        <v>66</v>
      </c>
      <c r="H22" s="816">
        <v>3.1594064145524174E-2</v>
      </c>
      <c r="I22" s="892">
        <v>203</v>
      </c>
      <c r="J22" s="812">
        <v>4.136947218259629E-2</v>
      </c>
      <c r="K22" s="890">
        <v>225</v>
      </c>
      <c r="L22" s="812">
        <v>4.7071129707112969E-2</v>
      </c>
      <c r="M22" s="692"/>
      <c r="N22" s="692"/>
      <c r="O22" s="692"/>
      <c r="P22" s="693"/>
      <c r="Q22" s="692"/>
      <c r="R22" s="692"/>
      <c r="S22" s="693"/>
      <c r="T22" s="692"/>
      <c r="U22" s="692"/>
      <c r="V22" s="693"/>
      <c r="W22" s="692"/>
      <c r="X22" s="692"/>
      <c r="Y22" s="693"/>
      <c r="Z22" s="692"/>
      <c r="AA22" s="692"/>
      <c r="AB22" s="693"/>
    </row>
    <row r="23" spans="1:28" ht="15.5" x14ac:dyDescent="0.35">
      <c r="A23" s="692"/>
      <c r="B23" s="813" t="s">
        <v>1124</v>
      </c>
      <c r="C23" s="890">
        <v>65</v>
      </c>
      <c r="D23" s="814">
        <v>2.355072463768116E-2</v>
      </c>
      <c r="E23" s="892">
        <v>83</v>
      </c>
      <c r="F23" s="815">
        <v>2.3802695726985949E-2</v>
      </c>
      <c r="G23" s="890">
        <v>48</v>
      </c>
      <c r="H23" s="816">
        <v>2.2977501196744854E-2</v>
      </c>
      <c r="I23" s="892">
        <v>127</v>
      </c>
      <c r="J23" s="812">
        <v>2.5881393927043E-2</v>
      </c>
      <c r="K23" s="890">
        <v>123</v>
      </c>
      <c r="L23" s="812">
        <v>2.5732217573221756E-2</v>
      </c>
      <c r="M23" s="692"/>
      <c r="N23" s="692"/>
      <c r="O23" s="692"/>
      <c r="P23" s="693"/>
      <c r="Q23" s="692"/>
      <c r="R23" s="692"/>
      <c r="S23" s="693"/>
      <c r="T23" s="692"/>
      <c r="U23" s="692"/>
      <c r="V23" s="693"/>
      <c r="W23" s="692"/>
      <c r="X23" s="692"/>
      <c r="Y23" s="693"/>
      <c r="Z23" s="692"/>
      <c r="AA23" s="692"/>
      <c r="AB23" s="693"/>
    </row>
    <row r="24" spans="1:28" ht="15.5" x14ac:dyDescent="0.35">
      <c r="A24" s="692"/>
      <c r="B24" s="813" t="s">
        <v>1125</v>
      </c>
      <c r="C24" s="890">
        <v>48</v>
      </c>
      <c r="D24" s="814">
        <v>1.7391304347826087E-2</v>
      </c>
      <c r="E24" s="892">
        <v>72</v>
      </c>
      <c r="F24" s="815">
        <v>2.0648121594493835E-2</v>
      </c>
      <c r="G24" s="890">
        <v>30</v>
      </c>
      <c r="H24" s="816">
        <v>1.4360938247965534E-2</v>
      </c>
      <c r="I24" s="892">
        <v>96</v>
      </c>
      <c r="J24" s="812">
        <v>1.9563888322804156E-2</v>
      </c>
      <c r="K24" s="890">
        <v>113</v>
      </c>
      <c r="L24" s="812">
        <v>2.3640167364016737E-2</v>
      </c>
      <c r="M24" s="692"/>
      <c r="N24" s="692"/>
      <c r="O24" s="692"/>
      <c r="P24" s="693"/>
      <c r="Q24" s="692"/>
      <c r="R24" s="692"/>
      <c r="S24" s="693"/>
      <c r="T24" s="692"/>
      <c r="U24" s="692"/>
      <c r="V24" s="693"/>
      <c r="W24" s="692"/>
      <c r="X24" s="692"/>
      <c r="Y24" s="693"/>
      <c r="Z24" s="692"/>
      <c r="AA24" s="692"/>
      <c r="AB24" s="693"/>
    </row>
    <row r="25" spans="1:28" ht="15.5" x14ac:dyDescent="0.35">
      <c r="A25" s="692"/>
      <c r="B25" s="813" t="s">
        <v>1126</v>
      </c>
      <c r="C25" s="890">
        <v>48</v>
      </c>
      <c r="D25" s="814">
        <v>1.7391304347826087E-2</v>
      </c>
      <c r="E25" s="892">
        <v>66</v>
      </c>
      <c r="F25" s="815">
        <v>1.8927444794952682E-2</v>
      </c>
      <c r="G25" s="890">
        <v>32</v>
      </c>
      <c r="H25" s="816">
        <v>1.5318334131163236E-2</v>
      </c>
      <c r="I25" s="892">
        <v>95</v>
      </c>
      <c r="J25" s="812">
        <v>1.9360097819441615E-2</v>
      </c>
      <c r="K25" s="890">
        <v>105</v>
      </c>
      <c r="L25" s="812">
        <v>2.1966527196652718E-2</v>
      </c>
      <c r="M25" s="692"/>
      <c r="N25" s="692"/>
      <c r="O25" s="692"/>
      <c r="P25" s="693"/>
      <c r="Q25" s="692"/>
      <c r="R25" s="692"/>
      <c r="S25" s="693"/>
      <c r="T25" s="692"/>
      <c r="U25" s="692"/>
      <c r="V25" s="693"/>
      <c r="W25" s="692"/>
      <c r="X25" s="692"/>
      <c r="Y25" s="693"/>
      <c r="Z25" s="692"/>
      <c r="AA25" s="692"/>
      <c r="AB25" s="693"/>
    </row>
    <row r="26" spans="1:28" ht="15.5" x14ac:dyDescent="0.35">
      <c r="A26" s="692"/>
      <c r="B26" s="813" t="s">
        <v>1127</v>
      </c>
      <c r="C26" s="890">
        <v>0</v>
      </c>
      <c r="D26" s="814">
        <v>0</v>
      </c>
      <c r="E26" s="892">
        <v>0</v>
      </c>
      <c r="F26" s="815">
        <v>0</v>
      </c>
      <c r="G26" s="890">
        <v>0</v>
      </c>
      <c r="H26" s="816">
        <v>0</v>
      </c>
      <c r="I26" s="892">
        <v>0</v>
      </c>
      <c r="J26" s="812">
        <v>0</v>
      </c>
      <c r="K26" s="890">
        <v>146</v>
      </c>
      <c r="L26" s="812">
        <v>3.0543933054393305E-2</v>
      </c>
      <c r="M26" s="692"/>
      <c r="N26" s="692"/>
      <c r="O26" s="692"/>
      <c r="P26" s="693"/>
      <c r="Q26" s="692"/>
      <c r="R26" s="692"/>
      <c r="S26" s="693"/>
      <c r="T26" s="692"/>
      <c r="U26" s="692"/>
      <c r="V26" s="693"/>
      <c r="W26" s="692"/>
      <c r="X26" s="692"/>
      <c r="Y26" s="693"/>
      <c r="Z26" s="692"/>
      <c r="AA26" s="692"/>
      <c r="AB26" s="693"/>
    </row>
    <row r="27" spans="1:28" ht="15.5" x14ac:dyDescent="0.35">
      <c r="A27" s="692"/>
      <c r="B27" s="813" t="s">
        <v>1128</v>
      </c>
      <c r="C27" s="890">
        <v>185</v>
      </c>
      <c r="D27" s="814">
        <v>6.7028985507246383E-2</v>
      </c>
      <c r="E27" s="892">
        <v>145</v>
      </c>
      <c r="F27" s="815">
        <v>4.158302265557786E-2</v>
      </c>
      <c r="G27" s="890">
        <v>22</v>
      </c>
      <c r="H27" s="816">
        <v>1.0531354715174725E-2</v>
      </c>
      <c r="I27" s="892">
        <v>57</v>
      </c>
      <c r="J27" s="812">
        <v>1.1616058691664969E-2</v>
      </c>
      <c r="K27" s="890">
        <v>63</v>
      </c>
      <c r="L27" s="812">
        <v>1.3179916317991631E-2</v>
      </c>
      <c r="M27" s="692"/>
      <c r="N27" s="692"/>
      <c r="O27" s="692"/>
      <c r="P27" s="693"/>
      <c r="Q27" s="692"/>
      <c r="R27" s="692"/>
      <c r="S27" s="693"/>
      <c r="T27" s="692"/>
      <c r="U27" s="692"/>
      <c r="V27" s="693"/>
      <c r="W27" s="692"/>
      <c r="X27" s="692"/>
      <c r="Y27" s="693"/>
      <c r="Z27" s="692"/>
      <c r="AA27" s="692"/>
      <c r="AB27" s="693"/>
    </row>
    <row r="28" spans="1:28" ht="15.5" x14ac:dyDescent="0.35">
      <c r="A28" s="692"/>
      <c r="B28" s="813" t="s">
        <v>1129</v>
      </c>
      <c r="C28" s="890">
        <v>25</v>
      </c>
      <c r="D28" s="814">
        <v>9.057971014492754E-3</v>
      </c>
      <c r="E28" s="892">
        <v>38</v>
      </c>
      <c r="F28" s="815">
        <v>1.0897619730427301E-2</v>
      </c>
      <c r="G28" s="890">
        <v>22</v>
      </c>
      <c r="H28" s="816">
        <v>1.0531354715174725E-2</v>
      </c>
      <c r="I28" s="892">
        <v>30</v>
      </c>
      <c r="J28" s="812">
        <v>6.1137151008762991E-3</v>
      </c>
      <c r="K28" s="890">
        <v>51</v>
      </c>
      <c r="L28" s="812">
        <v>1.0669456066945606E-2</v>
      </c>
      <c r="M28" s="692"/>
      <c r="N28" s="692"/>
      <c r="O28" s="692"/>
      <c r="P28" s="693"/>
      <c r="Q28" s="692"/>
      <c r="R28" s="692"/>
      <c r="S28" s="693"/>
      <c r="T28" s="692"/>
      <c r="U28" s="692"/>
      <c r="V28" s="693"/>
      <c r="W28" s="692"/>
      <c r="X28" s="692"/>
      <c r="Y28" s="693"/>
      <c r="Z28" s="692"/>
      <c r="AA28" s="692"/>
      <c r="AB28" s="693"/>
    </row>
    <row r="29" spans="1:28" ht="15.5" x14ac:dyDescent="0.35">
      <c r="A29" s="692"/>
      <c r="B29" s="680" t="s">
        <v>1130</v>
      </c>
      <c r="C29" s="890">
        <v>262</v>
      </c>
      <c r="D29" s="817">
        <v>9.492753623188406E-2</v>
      </c>
      <c r="E29" s="890">
        <v>255</v>
      </c>
      <c r="F29" s="817">
        <v>7.3128763980499001E-2</v>
      </c>
      <c r="G29" s="890">
        <v>178</v>
      </c>
      <c r="H29" s="817">
        <v>8.5208233604595507E-2</v>
      </c>
      <c r="I29" s="890">
        <v>516</v>
      </c>
      <c r="J29" s="817">
        <v>0.10515589973507235</v>
      </c>
      <c r="K29" s="890">
        <v>558</v>
      </c>
      <c r="L29" s="818">
        <v>0.11673640167364016</v>
      </c>
      <c r="M29" s="692"/>
      <c r="N29" s="692"/>
      <c r="O29" s="692"/>
      <c r="P29" s="693"/>
      <c r="Q29" s="692"/>
      <c r="R29" s="692"/>
      <c r="S29" s="693"/>
      <c r="T29" s="692"/>
      <c r="U29" s="692"/>
      <c r="V29" s="693"/>
      <c r="W29" s="692"/>
      <c r="X29" s="692"/>
      <c r="Y29" s="693"/>
      <c r="Z29" s="692"/>
      <c r="AA29" s="692"/>
      <c r="AB29" s="693"/>
    </row>
    <row r="30" spans="1:28" s="692" customFormat="1" ht="15.5" x14ac:dyDescent="0.35">
      <c r="B30" s="935" t="s">
        <v>321</v>
      </c>
      <c r="C30" s="936">
        <f>SUM(C17:C29)</f>
        <v>2760</v>
      </c>
      <c r="D30" s="937"/>
      <c r="E30" s="936">
        <f>SUM(E17:E29)</f>
        <v>3487</v>
      </c>
      <c r="F30" s="937"/>
      <c r="G30" s="936">
        <f>SUM(G17:G29)</f>
        <v>2089</v>
      </c>
      <c r="H30" s="937"/>
      <c r="I30" s="936">
        <f>SUM(I17:I29)</f>
        <v>4907</v>
      </c>
      <c r="J30" s="937"/>
      <c r="K30" s="936">
        <f>SUM(K17:K29)</f>
        <v>4780</v>
      </c>
      <c r="P30" s="693"/>
      <c r="S30" s="693"/>
      <c r="V30" s="693"/>
      <c r="Y30" s="693"/>
      <c r="AB30" s="693"/>
    </row>
    <row r="33" spans="2:11" ht="15.5" x14ac:dyDescent="0.35">
      <c r="B33" s="64" t="s">
        <v>1131</v>
      </c>
      <c r="I33" s="934"/>
      <c r="K33" s="934"/>
    </row>
    <row r="34" spans="2:11" ht="15.5" x14ac:dyDescent="0.35">
      <c r="B34" s="113" t="s">
        <v>1132</v>
      </c>
    </row>
    <row r="35" spans="2:11" ht="15.5" x14ac:dyDescent="0.35">
      <c r="B35" s="692"/>
      <c r="C35" s="692"/>
      <c r="D35" s="692"/>
      <c r="E35" s="692"/>
      <c r="F35" s="692"/>
      <c r="G35" s="692"/>
    </row>
    <row r="36" spans="2:11" ht="15.5" x14ac:dyDescent="0.35">
      <c r="B36" s="692"/>
      <c r="C36" s="938" t="s">
        <v>968</v>
      </c>
      <c r="D36" s="939"/>
      <c r="E36" s="938" t="s">
        <v>967</v>
      </c>
      <c r="F36" s="939"/>
      <c r="G36" s="940" t="s">
        <v>321</v>
      </c>
    </row>
    <row r="37" spans="2:11" ht="16" thickBot="1" x14ac:dyDescent="0.4">
      <c r="B37" s="941" t="s">
        <v>275</v>
      </c>
      <c r="C37" s="942" t="s">
        <v>978</v>
      </c>
      <c r="D37" s="943" t="s">
        <v>899</v>
      </c>
      <c r="E37" s="942" t="s">
        <v>978</v>
      </c>
      <c r="F37" s="943" t="s">
        <v>899</v>
      </c>
      <c r="G37" s="942" t="s">
        <v>978</v>
      </c>
    </row>
    <row r="38" spans="2:11" ht="15.5" x14ac:dyDescent="0.35">
      <c r="B38" s="868">
        <v>2019</v>
      </c>
      <c r="C38" s="944">
        <v>660</v>
      </c>
      <c r="D38" s="945">
        <f>C38/G38</f>
        <v>0.13450173221927858</v>
      </c>
      <c r="E38" s="946">
        <v>4247</v>
      </c>
      <c r="F38" s="945">
        <f>E38/G38</f>
        <v>0.86549826778072136</v>
      </c>
      <c r="G38" s="946">
        <v>4907</v>
      </c>
    </row>
    <row r="39" spans="2:11" ht="15.5" x14ac:dyDescent="0.35">
      <c r="B39" s="868">
        <v>2020</v>
      </c>
      <c r="C39" s="944">
        <v>663</v>
      </c>
      <c r="D39" s="945">
        <f>C39/G39</f>
        <v>0.1387029288702929</v>
      </c>
      <c r="E39" s="946">
        <v>4117</v>
      </c>
      <c r="F39" s="945">
        <f>E39/G39</f>
        <v>0.8612970711297071</v>
      </c>
      <c r="G39" s="946">
        <v>4780</v>
      </c>
    </row>
    <row r="40" spans="2:11" ht="15.5" x14ac:dyDescent="0.35">
      <c r="B40" s="692"/>
      <c r="C40" s="692"/>
      <c r="D40" s="692"/>
      <c r="E40" s="692"/>
      <c r="F40" s="692"/>
      <c r="G40" s="692"/>
    </row>
  </sheetData>
  <conditionalFormatting sqref="C12 C15:D15">
    <cfRule type="containsText" dxfId="10" priority="1" operator="containsText" text="NR">
      <formula>NOT(ISERROR(SEARCH("NR",C12)))</formula>
    </cfRule>
  </conditionalFormatting>
  <hyperlinks>
    <hyperlink ref="B8" location="Contents!A1" display="Contents!A1"/>
    <hyperlink ref="D8" location="'Tab 51 - Comp. animal AMR Ecoli'!A1" display="Tab 51 - Comp. animal AMR E. coli"/>
  </hyperlink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0068CE"/>
  </sheetPr>
  <dimension ref="A1:AH66"/>
  <sheetViews>
    <sheetView showGridLines="0" zoomScale="80" zoomScaleNormal="80" workbookViewId="0">
      <selection activeCell="D8" sqref="D8"/>
    </sheetView>
  </sheetViews>
  <sheetFormatPr defaultColWidth="9.1796875" defaultRowHeight="14" x14ac:dyDescent="0.3"/>
  <cols>
    <col min="1" max="1" width="1.453125" style="62" customWidth="1"/>
    <col min="2" max="2" width="39.453125" style="62" customWidth="1"/>
    <col min="3" max="3" width="10.54296875" style="71" customWidth="1"/>
    <col min="4" max="5" width="10.54296875" style="62" customWidth="1"/>
    <col min="6" max="6" width="10.54296875" style="71" customWidth="1"/>
    <col min="7" max="9" width="10.54296875" style="62" customWidth="1"/>
    <col min="10" max="10" width="10.54296875" style="71" customWidth="1"/>
    <col min="11" max="12" width="10.54296875" style="62" customWidth="1"/>
    <col min="13" max="13" width="33.54296875" style="62" customWidth="1"/>
    <col min="14" max="14" width="7.81640625" style="71" bestFit="1" customWidth="1"/>
    <col min="15" max="15" width="4.453125" style="62" bestFit="1" customWidth="1"/>
    <col min="16" max="16" width="10" style="62" customWidth="1"/>
    <col min="17" max="17" width="7.81640625" style="71" bestFit="1" customWidth="1"/>
    <col min="18" max="18" width="4.453125" style="62" bestFit="1" customWidth="1"/>
    <col min="19" max="19" width="10.453125" style="62" customWidth="1"/>
    <col min="20" max="20" width="7.81640625" style="71" bestFit="1" customWidth="1"/>
    <col min="21" max="21" width="4.453125" style="62" bestFit="1" customWidth="1"/>
    <col min="22" max="22" width="10.1796875" style="62" customWidth="1"/>
    <col min="23" max="16384" width="9.1796875" style="62"/>
  </cols>
  <sheetData>
    <row r="1" spans="1:34"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4"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row>
    <row r="3" spans="1:34"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4"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row>
    <row r="6" spans="1:34"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row>
    <row r="8" spans="1:34" s="15" customFormat="1" ht="18" x14ac:dyDescent="0.4">
      <c r="A8" s="30"/>
      <c r="B8" s="171" t="s">
        <v>131</v>
      </c>
      <c r="C8" s="20"/>
      <c r="D8" s="171" t="s">
        <v>1133</v>
      </c>
      <c r="E8" s="19"/>
      <c r="F8" s="19"/>
      <c r="G8" s="19"/>
      <c r="H8" s="19"/>
      <c r="I8" s="30"/>
      <c r="J8" s="30"/>
      <c r="K8" s="30"/>
      <c r="L8" s="30"/>
      <c r="M8" s="572"/>
      <c r="N8" s="30"/>
      <c r="O8" s="30"/>
      <c r="P8" s="30"/>
      <c r="Q8" s="30"/>
      <c r="R8" s="30"/>
      <c r="S8" s="30"/>
      <c r="T8" s="30"/>
      <c r="U8" s="30"/>
      <c r="V8" s="30"/>
      <c r="W8" s="30"/>
      <c r="X8" s="30"/>
      <c r="Y8" s="30"/>
      <c r="Z8" s="30"/>
      <c r="AA8" s="30"/>
      <c r="AB8" s="30"/>
      <c r="AC8" s="30"/>
      <c r="AD8" s="30"/>
      <c r="AE8" s="30"/>
      <c r="AF8" s="30"/>
      <c r="AG8" s="30"/>
      <c r="AH8" s="30"/>
    </row>
    <row r="9" spans="1:34"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row>
    <row r="10" spans="1:34" s="15" customFormat="1" ht="18" x14ac:dyDescent="0.4">
      <c r="A10" s="30"/>
      <c r="B10" s="20" t="s">
        <v>1134</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34"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34" ht="15.5" x14ac:dyDescent="0.35">
      <c r="A12" s="712"/>
      <c r="B12" s="64" t="s">
        <v>1135</v>
      </c>
      <c r="C12" s="606"/>
      <c r="D12" s="606"/>
      <c r="E12" s="64"/>
      <c r="F12" s="606"/>
      <c r="G12" s="712"/>
      <c r="H12" s="712"/>
      <c r="I12" s="712"/>
      <c r="J12" s="713"/>
      <c r="K12" s="712"/>
      <c r="L12" s="712"/>
      <c r="M12" s="712"/>
      <c r="N12" s="713"/>
      <c r="O12" s="712"/>
      <c r="P12" s="712"/>
      <c r="Q12" s="713"/>
      <c r="R12" s="712"/>
      <c r="S12" s="712"/>
      <c r="T12" s="713"/>
      <c r="U12" s="712"/>
      <c r="V12" s="712"/>
      <c r="W12" s="712"/>
      <c r="X12" s="712"/>
      <c r="Y12" s="712"/>
      <c r="Z12" s="712"/>
      <c r="AA12" s="712"/>
      <c r="AB12" s="712"/>
      <c r="AC12" s="712"/>
      <c r="AD12" s="712"/>
      <c r="AE12" s="712"/>
      <c r="AF12" s="692"/>
      <c r="AG12" s="692"/>
      <c r="AH12" s="692"/>
    </row>
    <row r="13" spans="1:34" ht="18.649999999999999" customHeight="1" x14ac:dyDescent="0.35">
      <c r="A13" s="712"/>
      <c r="B13" s="112" t="s">
        <v>1136</v>
      </c>
      <c r="C13" s="89"/>
      <c r="D13" s="89"/>
      <c r="E13" s="90"/>
      <c r="F13" s="645"/>
      <c r="G13" s="712"/>
      <c r="H13" s="712"/>
      <c r="I13" s="712"/>
      <c r="J13" s="713"/>
      <c r="K13" s="712"/>
      <c r="L13" s="712"/>
      <c r="M13" s="712"/>
      <c r="N13" s="713"/>
      <c r="O13" s="712"/>
      <c r="P13" s="712"/>
      <c r="Q13" s="713"/>
      <c r="R13" s="712"/>
      <c r="S13" s="712"/>
      <c r="T13" s="713"/>
      <c r="U13" s="712"/>
      <c r="V13" s="712"/>
      <c r="W13" s="712"/>
      <c r="X13" s="712"/>
      <c r="Y13" s="712"/>
      <c r="Z13" s="712"/>
      <c r="AA13" s="712"/>
      <c r="AB13" s="712"/>
      <c r="AC13" s="712"/>
      <c r="AD13" s="712"/>
      <c r="AE13" s="712"/>
      <c r="AF13" s="692"/>
      <c r="AG13" s="692"/>
      <c r="AH13" s="692"/>
    </row>
    <row r="14" spans="1:34" ht="12.65" customHeight="1" x14ac:dyDescent="0.4">
      <c r="A14" s="712"/>
      <c r="B14" s="81"/>
      <c r="C14" s="606"/>
      <c r="D14" s="606"/>
      <c r="E14" s="81"/>
      <c r="F14" s="606"/>
      <c r="G14" s="712"/>
      <c r="H14" s="712"/>
      <c r="I14" s="712"/>
      <c r="J14" s="713"/>
      <c r="K14" s="712"/>
      <c r="L14" s="712"/>
      <c r="M14" s="712"/>
      <c r="N14" s="713"/>
      <c r="O14" s="712"/>
      <c r="P14" s="712"/>
      <c r="Q14" s="713"/>
      <c r="R14" s="712"/>
      <c r="S14" s="712"/>
      <c r="T14" s="713"/>
      <c r="U14" s="712"/>
      <c r="V14" s="712"/>
      <c r="W14" s="712"/>
      <c r="X14" s="712"/>
      <c r="Y14" s="712"/>
      <c r="Z14" s="712"/>
      <c r="AA14" s="712"/>
      <c r="AB14" s="712"/>
      <c r="AC14" s="712"/>
      <c r="AD14" s="712"/>
      <c r="AE14" s="712"/>
      <c r="AF14" s="692"/>
      <c r="AG14" s="692"/>
      <c r="AH14" s="692"/>
    </row>
    <row r="15" spans="1:34" ht="31.5" thickBot="1" x14ac:dyDescent="0.4">
      <c r="A15" s="712"/>
      <c r="B15" s="714" t="s">
        <v>1043</v>
      </c>
      <c r="C15" s="715" t="s">
        <v>710</v>
      </c>
      <c r="D15" s="606"/>
      <c r="E15" s="819"/>
      <c r="F15" s="820"/>
      <c r="G15" s="712"/>
      <c r="H15" s="712"/>
      <c r="I15" s="712"/>
      <c r="J15" s="713"/>
      <c r="K15" s="712"/>
      <c r="L15" s="712"/>
      <c r="M15" s="712"/>
      <c r="N15" s="713"/>
      <c r="O15" s="712"/>
      <c r="P15" s="712"/>
      <c r="Q15" s="713"/>
      <c r="R15" s="712"/>
      <c r="S15" s="712"/>
      <c r="T15" s="713"/>
      <c r="U15" s="712"/>
      <c r="V15" s="712"/>
      <c r="W15" s="712"/>
      <c r="X15" s="712"/>
      <c r="Y15" s="712"/>
      <c r="Z15" s="712"/>
      <c r="AA15" s="712"/>
      <c r="AB15" s="712"/>
      <c r="AC15" s="712"/>
      <c r="AD15" s="712"/>
      <c r="AE15" s="712"/>
      <c r="AF15" s="692"/>
      <c r="AG15" s="692"/>
      <c r="AH15" s="692"/>
    </row>
    <row r="16" spans="1:34" ht="15.5" x14ac:dyDescent="0.35">
      <c r="A16" s="712"/>
      <c r="B16" s="717">
        <v>2019</v>
      </c>
      <c r="C16" s="763">
        <v>277</v>
      </c>
      <c r="D16" s="606"/>
      <c r="E16" s="717"/>
      <c r="F16" s="709"/>
      <c r="G16" s="712"/>
      <c r="H16" s="712"/>
      <c r="I16" s="712"/>
      <c r="J16" s="713"/>
      <c r="K16" s="712"/>
      <c r="L16" s="712"/>
      <c r="M16" s="712"/>
      <c r="N16" s="713"/>
      <c r="O16" s="712"/>
      <c r="P16" s="712"/>
      <c r="Q16" s="713"/>
      <c r="R16" s="712"/>
      <c r="S16" s="712"/>
      <c r="T16" s="713"/>
      <c r="U16" s="712"/>
      <c r="V16" s="712"/>
      <c r="W16" s="712"/>
      <c r="X16" s="712"/>
      <c r="Y16" s="712"/>
      <c r="Z16" s="712"/>
      <c r="AA16" s="712"/>
      <c r="AB16" s="712"/>
      <c r="AC16" s="712"/>
      <c r="AD16" s="712"/>
      <c r="AE16" s="712"/>
      <c r="AF16" s="692"/>
      <c r="AG16" s="692"/>
      <c r="AH16" s="692"/>
    </row>
    <row r="17" spans="1:34" ht="15.5" x14ac:dyDescent="0.35">
      <c r="A17" s="712"/>
      <c r="B17" s="717">
        <v>2020</v>
      </c>
      <c r="C17" s="765">
        <v>132</v>
      </c>
      <c r="D17" s="606"/>
      <c r="E17" s="717"/>
      <c r="F17" s="709"/>
      <c r="G17" s="712"/>
      <c r="H17" s="712"/>
      <c r="I17" s="712"/>
      <c r="J17" s="713"/>
      <c r="K17" s="712"/>
      <c r="L17" s="712"/>
      <c r="M17" s="712"/>
      <c r="N17" s="713"/>
      <c r="O17" s="712"/>
      <c r="P17" s="712"/>
      <c r="Q17" s="713"/>
      <c r="R17" s="712"/>
      <c r="S17" s="712"/>
      <c r="T17" s="713"/>
      <c r="U17" s="712"/>
      <c r="V17" s="712"/>
      <c r="W17" s="712"/>
      <c r="X17" s="712"/>
      <c r="Y17" s="712"/>
      <c r="Z17" s="712"/>
      <c r="AA17" s="712"/>
      <c r="AB17" s="712"/>
      <c r="AC17" s="712"/>
      <c r="AD17" s="712"/>
      <c r="AE17" s="712"/>
      <c r="AF17" s="692"/>
      <c r="AG17" s="692"/>
      <c r="AH17" s="692"/>
    </row>
    <row r="18" spans="1:34" ht="15.5" x14ac:dyDescent="0.35">
      <c r="A18" s="722"/>
      <c r="B18" s="717"/>
      <c r="C18" s="709"/>
      <c r="D18" s="606"/>
      <c r="E18" s="717"/>
      <c r="F18" s="709"/>
      <c r="G18" s="712"/>
      <c r="H18" s="712"/>
      <c r="I18" s="712"/>
      <c r="J18" s="712"/>
      <c r="K18" s="712"/>
      <c r="L18" s="712"/>
      <c r="M18" s="712"/>
      <c r="N18" s="713"/>
      <c r="O18" s="712"/>
      <c r="P18" s="712"/>
      <c r="Q18" s="713"/>
      <c r="R18" s="712"/>
      <c r="S18" s="712"/>
      <c r="T18" s="713"/>
      <c r="U18" s="712"/>
      <c r="V18" s="712"/>
      <c r="W18" s="713"/>
      <c r="X18" s="712"/>
      <c r="Y18" s="712"/>
      <c r="Z18" s="712"/>
      <c r="AA18" s="712"/>
      <c r="AB18" s="712"/>
      <c r="AC18" s="712"/>
      <c r="AD18" s="712"/>
      <c r="AE18" s="712"/>
      <c r="AF18" s="712"/>
      <c r="AG18" s="712"/>
      <c r="AH18" s="712"/>
    </row>
    <row r="19" spans="1:34" ht="15.5" x14ac:dyDescent="0.35">
      <c r="A19" s="712"/>
      <c r="B19" s="64" t="s">
        <v>1137</v>
      </c>
      <c r="C19" s="713"/>
      <c r="D19" s="712"/>
      <c r="E19" s="712"/>
      <c r="F19" s="713"/>
      <c r="G19" s="712"/>
      <c r="H19" s="712"/>
      <c r="I19" s="712"/>
      <c r="J19" s="712"/>
      <c r="K19" s="712"/>
      <c r="L19" s="712"/>
      <c r="M19" s="692"/>
      <c r="N19" s="692"/>
      <c r="O19" s="692"/>
      <c r="P19" s="692"/>
      <c r="Q19" s="692"/>
      <c r="R19" s="692"/>
      <c r="S19" s="692"/>
      <c r="T19" s="692"/>
      <c r="U19" s="692"/>
      <c r="V19" s="692"/>
      <c r="W19" s="692"/>
      <c r="X19" s="692"/>
      <c r="Y19" s="692"/>
      <c r="Z19" s="692"/>
      <c r="AA19" s="692"/>
      <c r="AB19" s="692"/>
      <c r="AC19" s="692"/>
      <c r="AD19" s="692"/>
      <c r="AE19" s="692"/>
      <c r="AF19" s="692"/>
      <c r="AG19" s="692"/>
      <c r="AH19" s="692"/>
    </row>
    <row r="20" spans="1:34" ht="15.5" x14ac:dyDescent="0.35">
      <c r="A20" s="712"/>
      <c r="B20" s="113" t="s">
        <v>1138</v>
      </c>
      <c r="C20" s="713"/>
      <c r="D20" s="712"/>
      <c r="E20" s="712"/>
      <c r="F20" s="713"/>
      <c r="G20" s="712"/>
      <c r="H20" s="712"/>
      <c r="I20" s="712"/>
      <c r="J20" s="712"/>
      <c r="K20" s="712"/>
      <c r="L20" s="712"/>
      <c r="M20" s="692"/>
      <c r="N20" s="692"/>
      <c r="O20" s="692"/>
      <c r="P20" s="692"/>
      <c r="Q20" s="692"/>
      <c r="R20" s="692"/>
      <c r="S20" s="692"/>
      <c r="T20" s="692"/>
      <c r="U20" s="692"/>
      <c r="V20" s="692"/>
      <c r="W20" s="692"/>
      <c r="X20" s="692"/>
      <c r="Y20" s="692"/>
      <c r="Z20" s="692"/>
      <c r="AA20" s="692"/>
      <c r="AB20" s="692"/>
      <c r="AC20" s="692"/>
      <c r="AD20" s="692"/>
      <c r="AE20" s="692"/>
      <c r="AF20" s="692"/>
      <c r="AG20" s="692"/>
      <c r="AH20" s="692"/>
    </row>
    <row r="21" spans="1:34" ht="15.5" x14ac:dyDescent="0.35">
      <c r="A21" s="712"/>
      <c r="B21" s="712"/>
      <c r="C21" s="713"/>
      <c r="D21" s="712"/>
      <c r="E21" s="712"/>
      <c r="F21" s="713"/>
      <c r="G21" s="712"/>
      <c r="H21" s="712"/>
      <c r="I21" s="712"/>
      <c r="J21" s="712"/>
      <c r="K21" s="712"/>
      <c r="L21" s="712"/>
      <c r="M21" s="692"/>
      <c r="N21" s="692"/>
      <c r="O21" s="692"/>
      <c r="P21" s="692"/>
      <c r="Q21" s="692"/>
      <c r="R21" s="692"/>
      <c r="S21" s="692"/>
      <c r="T21" s="692"/>
      <c r="U21" s="692"/>
      <c r="V21" s="692"/>
      <c r="W21" s="692"/>
      <c r="X21" s="692"/>
      <c r="Y21" s="692"/>
      <c r="Z21" s="692"/>
      <c r="AA21" s="692"/>
      <c r="AB21" s="692"/>
      <c r="AC21" s="692"/>
      <c r="AD21" s="692"/>
      <c r="AE21" s="692"/>
      <c r="AF21" s="692"/>
      <c r="AG21" s="692"/>
      <c r="AH21" s="692"/>
    </row>
    <row r="22" spans="1:34" ht="15.5" x14ac:dyDescent="0.35">
      <c r="A22" s="712"/>
      <c r="B22" s="722"/>
      <c r="C22" s="726"/>
      <c r="D22" s="497"/>
      <c r="E22" s="497">
        <v>2019</v>
      </c>
      <c r="F22" s="497"/>
      <c r="G22" s="497"/>
      <c r="H22" s="796"/>
      <c r="I22" s="497"/>
      <c r="J22" s="497">
        <v>2020</v>
      </c>
      <c r="K22" s="497"/>
      <c r="L22" s="575"/>
      <c r="M22" s="692"/>
      <c r="N22" s="692"/>
      <c r="O22" s="692"/>
      <c r="P22" s="692"/>
      <c r="Q22" s="692"/>
      <c r="R22" s="692"/>
      <c r="S22" s="692"/>
      <c r="T22" s="692"/>
      <c r="U22" s="692"/>
      <c r="V22" s="692"/>
      <c r="W22" s="692"/>
      <c r="X22" s="692"/>
      <c r="Y22" s="692"/>
      <c r="Z22" s="692"/>
      <c r="AA22" s="692"/>
      <c r="AB22" s="692"/>
      <c r="AC22" s="692"/>
      <c r="AD22" s="692"/>
      <c r="AE22" s="692"/>
      <c r="AF22" s="692"/>
      <c r="AG22" s="692"/>
      <c r="AH22" s="692"/>
    </row>
    <row r="23" spans="1:34" ht="31" x14ac:dyDescent="0.35">
      <c r="A23" s="712"/>
      <c r="B23" s="821" t="s">
        <v>384</v>
      </c>
      <c r="C23" s="537" t="s">
        <v>1139</v>
      </c>
      <c r="D23" s="538" t="s">
        <v>1021</v>
      </c>
      <c r="E23" s="538" t="s">
        <v>716</v>
      </c>
      <c r="F23" s="537" t="s">
        <v>717</v>
      </c>
      <c r="G23" s="539" t="s">
        <v>719</v>
      </c>
      <c r="H23" s="537" t="s">
        <v>1139</v>
      </c>
      <c r="I23" s="538" t="s">
        <v>1021</v>
      </c>
      <c r="J23" s="538" t="s">
        <v>716</v>
      </c>
      <c r="K23" s="537" t="s">
        <v>717</v>
      </c>
      <c r="L23" s="539" t="s">
        <v>719</v>
      </c>
      <c r="M23" s="692"/>
      <c r="N23" s="692"/>
      <c r="O23" s="692"/>
      <c r="P23" s="692"/>
      <c r="Q23" s="692"/>
      <c r="R23" s="692"/>
      <c r="S23" s="692"/>
      <c r="T23" s="692"/>
      <c r="U23" s="692"/>
      <c r="V23" s="692"/>
      <c r="W23" s="692"/>
      <c r="X23" s="692"/>
      <c r="Y23" s="692"/>
      <c r="Z23" s="692"/>
      <c r="AA23" s="692"/>
      <c r="AB23" s="692"/>
      <c r="AC23" s="692"/>
      <c r="AD23" s="692"/>
      <c r="AE23" s="692"/>
      <c r="AF23" s="692"/>
      <c r="AG23" s="692"/>
      <c r="AH23" s="692"/>
    </row>
    <row r="24" spans="1:34" ht="15.5" x14ac:dyDescent="0.35">
      <c r="A24" s="712"/>
      <c r="B24" s="680" t="s">
        <v>251</v>
      </c>
      <c r="C24" s="822">
        <v>1.58730158730159E-2</v>
      </c>
      <c r="D24" s="823">
        <v>7</v>
      </c>
      <c r="E24" s="824">
        <v>441</v>
      </c>
      <c r="F24" s="822">
        <v>7.7096962127086799E-3</v>
      </c>
      <c r="G24" s="825">
        <v>3.2397758852277997E-2</v>
      </c>
      <c r="H24" s="822">
        <v>4.0752351097178702E-2</v>
      </c>
      <c r="I24" s="823">
        <v>13</v>
      </c>
      <c r="J24" s="824">
        <v>319</v>
      </c>
      <c r="K24" s="822">
        <v>2.3968111768946799E-2</v>
      </c>
      <c r="L24" s="825">
        <v>6.84656757926069E-2</v>
      </c>
      <c r="M24" s="692"/>
      <c r="N24" s="692"/>
      <c r="O24" s="692"/>
      <c r="P24" s="692"/>
      <c r="Q24" s="692"/>
      <c r="R24" s="692"/>
      <c r="S24" s="692"/>
      <c r="T24" s="692"/>
      <c r="U24" s="692"/>
      <c r="V24" s="692"/>
      <c r="W24" s="692"/>
      <c r="X24" s="692"/>
      <c r="Y24" s="692"/>
      <c r="Z24" s="692"/>
      <c r="AA24" s="692"/>
      <c r="AB24" s="692"/>
      <c r="AC24" s="692"/>
      <c r="AD24" s="692"/>
      <c r="AE24" s="692"/>
      <c r="AF24" s="692"/>
      <c r="AG24" s="692"/>
      <c r="AH24" s="692"/>
    </row>
    <row r="25" spans="1:34" ht="15.5" x14ac:dyDescent="0.35">
      <c r="A25" s="712"/>
      <c r="B25" s="680" t="s">
        <v>990</v>
      </c>
      <c r="C25" s="822">
        <v>0.46808510638297901</v>
      </c>
      <c r="D25" s="823">
        <v>44</v>
      </c>
      <c r="E25" s="824">
        <v>94</v>
      </c>
      <c r="F25" s="822">
        <v>0.370458940223577</v>
      </c>
      <c r="G25" s="816">
        <v>0.56821736251843602</v>
      </c>
      <c r="H25" s="822">
        <v>0.27368421052631597</v>
      </c>
      <c r="I25" s="823">
        <v>26</v>
      </c>
      <c r="J25" s="824">
        <v>95</v>
      </c>
      <c r="K25" s="822">
        <v>0.19414554367154199</v>
      </c>
      <c r="L25" s="816">
        <v>0.37081433740421998</v>
      </c>
      <c r="M25" s="692"/>
      <c r="N25" s="692"/>
      <c r="O25" s="692"/>
      <c r="P25" s="692"/>
      <c r="Q25" s="692"/>
      <c r="R25" s="692"/>
      <c r="S25" s="692"/>
      <c r="T25" s="692"/>
      <c r="U25" s="692"/>
      <c r="V25" s="692"/>
      <c r="W25" s="692"/>
      <c r="X25" s="692"/>
      <c r="Y25" s="692"/>
      <c r="Z25" s="692"/>
      <c r="AA25" s="692"/>
      <c r="AB25" s="692"/>
      <c r="AC25" s="692"/>
      <c r="AD25" s="692"/>
      <c r="AE25" s="692"/>
      <c r="AF25" s="692"/>
      <c r="AG25" s="692"/>
      <c r="AH25" s="692"/>
    </row>
    <row r="26" spans="1:34" ht="15.5" x14ac:dyDescent="0.35">
      <c r="A26" s="712"/>
      <c r="B26" s="680" t="s">
        <v>1140</v>
      </c>
      <c r="C26" s="822">
        <v>0.30677290836653398</v>
      </c>
      <c r="D26" s="823">
        <v>385</v>
      </c>
      <c r="E26" s="824">
        <v>1255</v>
      </c>
      <c r="F26" s="822">
        <v>0.28188104772297901</v>
      </c>
      <c r="G26" s="816">
        <v>0.33284406591098398</v>
      </c>
      <c r="H26" s="822">
        <v>0.29509713228492102</v>
      </c>
      <c r="I26" s="823">
        <v>319</v>
      </c>
      <c r="J26" s="824">
        <v>1081</v>
      </c>
      <c r="K26" s="822">
        <v>0.26867286278924202</v>
      </c>
      <c r="L26" s="816">
        <v>0.322972537192453</v>
      </c>
      <c r="M26" s="692"/>
      <c r="N26" s="692"/>
      <c r="O26" s="692"/>
      <c r="P26" s="692"/>
      <c r="Q26" s="692"/>
      <c r="R26" s="692"/>
      <c r="S26" s="692"/>
      <c r="T26" s="692"/>
      <c r="U26" s="692"/>
      <c r="V26" s="692"/>
      <c r="W26" s="692"/>
      <c r="X26" s="692"/>
      <c r="Y26" s="692"/>
      <c r="Z26" s="692"/>
      <c r="AA26" s="692"/>
      <c r="AB26" s="692"/>
      <c r="AC26" s="692"/>
      <c r="AD26" s="692"/>
      <c r="AE26" s="692"/>
      <c r="AF26" s="692"/>
      <c r="AG26" s="692"/>
      <c r="AH26" s="692"/>
    </row>
    <row r="27" spans="1:34" ht="15.5" x14ac:dyDescent="0.35">
      <c r="A27" s="712"/>
      <c r="B27" s="680" t="s">
        <v>1141</v>
      </c>
      <c r="C27" s="822">
        <v>0.31606217616580301</v>
      </c>
      <c r="D27" s="823">
        <v>366</v>
      </c>
      <c r="E27" s="824">
        <v>1158</v>
      </c>
      <c r="F27" s="822">
        <v>0.28992909776015302</v>
      </c>
      <c r="G27" s="816">
        <v>0.34341158158485502</v>
      </c>
      <c r="H27" s="822">
        <v>0.30628803245436098</v>
      </c>
      <c r="I27" s="823">
        <v>302</v>
      </c>
      <c r="J27" s="824">
        <v>986</v>
      </c>
      <c r="K27" s="822">
        <v>0.27831423581286802</v>
      </c>
      <c r="L27" s="816">
        <v>0.33576537603212597</v>
      </c>
      <c r="M27" s="692"/>
      <c r="N27" s="692"/>
      <c r="O27" s="692"/>
      <c r="P27" s="692"/>
      <c r="Q27" s="692"/>
      <c r="R27" s="692"/>
      <c r="S27" s="692"/>
      <c r="T27" s="692"/>
      <c r="U27" s="692"/>
      <c r="V27" s="692"/>
      <c r="W27" s="692"/>
      <c r="X27" s="692"/>
      <c r="Y27" s="692"/>
      <c r="Z27" s="692"/>
      <c r="AA27" s="692"/>
      <c r="AB27" s="692"/>
      <c r="AC27" s="692"/>
      <c r="AD27" s="692"/>
      <c r="AE27" s="692"/>
      <c r="AF27" s="692"/>
      <c r="AG27" s="692"/>
      <c r="AH27" s="692"/>
    </row>
    <row r="28" spans="1:34" ht="15.5" x14ac:dyDescent="0.35">
      <c r="A28" s="712"/>
      <c r="B28" s="680" t="s">
        <v>253</v>
      </c>
      <c r="C28" s="822">
        <v>4.5346062052505999E-2</v>
      </c>
      <c r="D28" s="823">
        <v>57</v>
      </c>
      <c r="E28" s="824">
        <v>1257</v>
      </c>
      <c r="F28" s="822">
        <v>3.5163576188529097E-2</v>
      </c>
      <c r="G28" s="816">
        <v>5.8298974551922497E-2</v>
      </c>
      <c r="H28" s="822">
        <v>4.6253469010175803E-2</v>
      </c>
      <c r="I28" s="823">
        <v>50</v>
      </c>
      <c r="J28" s="824">
        <v>1081</v>
      </c>
      <c r="K28" s="822">
        <v>3.5258970333673E-2</v>
      </c>
      <c r="L28" s="816">
        <v>6.0461430077256899E-2</v>
      </c>
      <c r="M28" s="692"/>
      <c r="N28" s="692"/>
      <c r="O28" s="692"/>
      <c r="P28" s="692"/>
      <c r="Q28" s="692"/>
      <c r="R28" s="692"/>
      <c r="S28" s="692"/>
      <c r="T28" s="692"/>
      <c r="U28" s="692"/>
      <c r="V28" s="692"/>
      <c r="W28" s="692"/>
      <c r="X28" s="692"/>
      <c r="Y28" s="692"/>
      <c r="Z28" s="692"/>
      <c r="AA28" s="692"/>
      <c r="AB28" s="692"/>
      <c r="AC28" s="692"/>
      <c r="AD28" s="692"/>
      <c r="AE28" s="692"/>
      <c r="AF28" s="692"/>
      <c r="AG28" s="692"/>
      <c r="AH28" s="692"/>
    </row>
    <row r="29" spans="1:34" ht="15.5" x14ac:dyDescent="0.35">
      <c r="A29" s="712"/>
      <c r="B29" s="680" t="s">
        <v>259</v>
      </c>
      <c r="C29" s="822">
        <v>3.6616161616161602E-2</v>
      </c>
      <c r="D29" s="823">
        <v>29</v>
      </c>
      <c r="E29" s="824">
        <v>792</v>
      </c>
      <c r="F29" s="822">
        <v>2.56137548548446E-2</v>
      </c>
      <c r="G29" s="816">
        <v>5.2091996881604201E-2</v>
      </c>
      <c r="H29" s="822">
        <v>3.1117397454031099E-2</v>
      </c>
      <c r="I29" s="823">
        <v>22</v>
      </c>
      <c r="J29" s="824">
        <v>707</v>
      </c>
      <c r="K29" s="822">
        <v>2.06378550422395E-2</v>
      </c>
      <c r="L29" s="816">
        <v>4.6664717461148898E-2</v>
      </c>
      <c r="M29" s="692"/>
      <c r="N29" s="692"/>
      <c r="O29" s="692"/>
      <c r="P29" s="692"/>
      <c r="Q29" s="692"/>
      <c r="R29" s="692"/>
      <c r="S29" s="692"/>
      <c r="T29" s="692"/>
      <c r="U29" s="692"/>
      <c r="V29" s="692"/>
      <c r="W29" s="692"/>
      <c r="X29" s="692"/>
      <c r="Y29" s="692"/>
      <c r="Z29" s="692"/>
      <c r="AA29" s="692"/>
      <c r="AB29" s="692"/>
      <c r="AC29" s="692"/>
      <c r="AD29" s="692"/>
      <c r="AE29" s="692"/>
      <c r="AF29" s="692"/>
      <c r="AG29" s="692"/>
      <c r="AH29" s="692"/>
    </row>
    <row r="30" spans="1:34" ht="15.5" x14ac:dyDescent="0.35">
      <c r="A30" s="712"/>
      <c r="B30" s="680" t="s">
        <v>1142</v>
      </c>
      <c r="C30" s="822">
        <v>0</v>
      </c>
      <c r="D30" s="823">
        <v>0</v>
      </c>
      <c r="E30" s="824">
        <v>2</v>
      </c>
      <c r="F30" s="822">
        <v>0</v>
      </c>
      <c r="G30" s="816">
        <v>0.65761977249334702</v>
      </c>
      <c r="H30" s="822" t="s">
        <v>352</v>
      </c>
      <c r="I30" s="823">
        <v>0</v>
      </c>
      <c r="J30" s="824">
        <v>0</v>
      </c>
      <c r="K30" s="822" t="s">
        <v>352</v>
      </c>
      <c r="L30" s="816" t="s">
        <v>352</v>
      </c>
      <c r="M30" s="692"/>
      <c r="N30" s="692"/>
      <c r="O30" s="692"/>
      <c r="P30" s="692"/>
      <c r="Q30" s="692"/>
      <c r="R30" s="692"/>
      <c r="S30" s="692"/>
      <c r="T30" s="692"/>
      <c r="U30" s="692"/>
      <c r="V30" s="692"/>
      <c r="W30" s="692"/>
      <c r="X30" s="692"/>
      <c r="Y30" s="692"/>
      <c r="Z30" s="692"/>
      <c r="AA30" s="692"/>
      <c r="AB30" s="692"/>
      <c r="AC30" s="692"/>
      <c r="AD30" s="692"/>
      <c r="AE30" s="692"/>
      <c r="AF30" s="692"/>
      <c r="AG30" s="692"/>
      <c r="AH30" s="692"/>
    </row>
    <row r="31" spans="1:34" ht="15.5" x14ac:dyDescent="0.35">
      <c r="A31" s="712"/>
      <c r="B31" s="680" t="s">
        <v>997</v>
      </c>
      <c r="C31" s="822">
        <v>0.147410358565737</v>
      </c>
      <c r="D31" s="823">
        <v>185</v>
      </c>
      <c r="E31" s="824">
        <v>1255</v>
      </c>
      <c r="F31" s="822">
        <v>0.12887299661627699</v>
      </c>
      <c r="G31" s="816">
        <v>0.16809963341682899</v>
      </c>
      <c r="H31" s="822">
        <v>0.14431082331174799</v>
      </c>
      <c r="I31" s="823">
        <v>156</v>
      </c>
      <c r="J31" s="824">
        <v>1081</v>
      </c>
      <c r="K31" s="822">
        <v>0.124621547611934</v>
      </c>
      <c r="L31" s="816">
        <v>0.166519112852903</v>
      </c>
      <c r="M31" s="692"/>
      <c r="N31" s="692"/>
      <c r="O31" s="692"/>
      <c r="P31" s="692"/>
      <c r="Q31" s="692"/>
      <c r="R31" s="692"/>
      <c r="S31" s="692"/>
      <c r="T31" s="692"/>
      <c r="U31" s="692"/>
      <c r="V31" s="692"/>
      <c r="W31" s="692"/>
      <c r="X31" s="692"/>
      <c r="Y31" s="692"/>
      <c r="Z31" s="692"/>
      <c r="AA31" s="692"/>
      <c r="AB31" s="692"/>
      <c r="AC31" s="692"/>
      <c r="AD31" s="692"/>
      <c r="AE31" s="692"/>
      <c r="AF31" s="692"/>
      <c r="AG31" s="692"/>
      <c r="AH31" s="692"/>
    </row>
    <row r="32" spans="1:34" ht="15.5" x14ac:dyDescent="0.35">
      <c r="A32" s="712"/>
      <c r="B32" s="680" t="s">
        <v>1143</v>
      </c>
      <c r="C32" s="822">
        <v>7.9105760963026697E-2</v>
      </c>
      <c r="D32" s="823">
        <v>92</v>
      </c>
      <c r="E32" s="824">
        <v>1163</v>
      </c>
      <c r="F32" s="822">
        <v>6.4943132500765194E-2</v>
      </c>
      <c r="G32" s="816">
        <v>9.6039713455481707E-2</v>
      </c>
      <c r="H32" s="822">
        <v>7.9027355623100301E-2</v>
      </c>
      <c r="I32" s="823">
        <v>78</v>
      </c>
      <c r="J32" s="824">
        <v>987</v>
      </c>
      <c r="K32" s="822">
        <v>6.3782331169674203E-2</v>
      </c>
      <c r="L32" s="816">
        <v>9.7536573482275402E-2</v>
      </c>
      <c r="M32" s="692"/>
      <c r="N32" s="692"/>
      <c r="O32" s="692"/>
      <c r="P32" s="692"/>
      <c r="Q32" s="692"/>
      <c r="R32" s="692"/>
      <c r="S32" s="692"/>
      <c r="T32" s="692"/>
      <c r="U32" s="692"/>
      <c r="V32" s="692"/>
      <c r="W32" s="692"/>
      <c r="X32" s="692"/>
      <c r="Y32" s="692"/>
      <c r="Z32" s="692"/>
      <c r="AA32" s="692"/>
      <c r="AB32" s="692"/>
      <c r="AC32" s="692"/>
      <c r="AD32" s="692"/>
      <c r="AE32" s="692"/>
      <c r="AF32" s="692"/>
      <c r="AG32" s="692"/>
      <c r="AH32" s="692"/>
    </row>
    <row r="33" spans="1:34" ht="15.5" x14ac:dyDescent="0.35">
      <c r="A33" s="712"/>
      <c r="B33" s="680" t="s">
        <v>227</v>
      </c>
      <c r="C33" s="822">
        <v>0.11177987962166799</v>
      </c>
      <c r="D33" s="823">
        <v>130</v>
      </c>
      <c r="E33" s="824">
        <v>1163</v>
      </c>
      <c r="F33" s="822">
        <v>9.4933440987357898E-2</v>
      </c>
      <c r="G33" s="816">
        <v>0.13118250375063101</v>
      </c>
      <c r="H33" s="822">
        <v>0.107795957651588</v>
      </c>
      <c r="I33" s="823">
        <v>112</v>
      </c>
      <c r="J33" s="824">
        <v>1039</v>
      </c>
      <c r="K33" s="822">
        <v>9.0363050926136501E-2</v>
      </c>
      <c r="L33" s="816">
        <v>0.12811834611992101</v>
      </c>
      <c r="M33" s="692"/>
      <c r="N33" s="692"/>
      <c r="O33" s="692"/>
      <c r="P33" s="692"/>
      <c r="Q33" s="692"/>
      <c r="R33" s="692"/>
      <c r="S33" s="692"/>
      <c r="T33" s="692"/>
      <c r="U33" s="692"/>
      <c r="V33" s="692"/>
      <c r="W33" s="692"/>
      <c r="X33" s="692"/>
      <c r="Y33" s="692"/>
      <c r="Z33" s="692"/>
      <c r="AA33" s="692"/>
      <c r="AB33" s="692"/>
      <c r="AC33" s="692"/>
      <c r="AD33" s="692"/>
      <c r="AE33" s="692"/>
      <c r="AF33" s="692"/>
      <c r="AG33" s="692"/>
      <c r="AH33" s="692"/>
    </row>
    <row r="34" spans="1:34" ht="15.5" x14ac:dyDescent="0.35">
      <c r="A34" s="712"/>
      <c r="B34" s="680" t="s">
        <v>988</v>
      </c>
      <c r="C34" s="822">
        <v>0.13088587390263401</v>
      </c>
      <c r="D34" s="823">
        <v>164</v>
      </c>
      <c r="E34" s="824">
        <v>1253</v>
      </c>
      <c r="F34" s="822">
        <v>0.113333651645516</v>
      </c>
      <c r="G34" s="816">
        <v>0.15069444552758601</v>
      </c>
      <c r="H34" s="822">
        <v>0.119331742243437</v>
      </c>
      <c r="I34" s="823">
        <v>100</v>
      </c>
      <c r="J34" s="824">
        <v>838</v>
      </c>
      <c r="K34" s="822">
        <v>9.9101369993886801E-2</v>
      </c>
      <c r="L34" s="816">
        <v>0.14303621622840301</v>
      </c>
      <c r="M34" s="692"/>
      <c r="N34" s="692"/>
      <c r="O34" s="692"/>
      <c r="P34" s="692"/>
      <c r="Q34" s="692"/>
      <c r="R34" s="692"/>
      <c r="S34" s="692"/>
      <c r="T34" s="692"/>
      <c r="U34" s="692"/>
      <c r="V34" s="692"/>
      <c r="W34" s="692"/>
      <c r="X34" s="692"/>
      <c r="Y34" s="692"/>
      <c r="Z34" s="692"/>
      <c r="AA34" s="692"/>
      <c r="AB34" s="692"/>
      <c r="AC34" s="692"/>
      <c r="AD34" s="692"/>
      <c r="AE34" s="692"/>
      <c r="AF34" s="692"/>
      <c r="AG34" s="692"/>
      <c r="AH34" s="692"/>
    </row>
    <row r="35" spans="1:34" ht="15.5" x14ac:dyDescent="0.35">
      <c r="A35" s="712"/>
      <c r="B35" s="680" t="s">
        <v>1144</v>
      </c>
      <c r="C35" s="822">
        <v>7.9515989628349201E-2</v>
      </c>
      <c r="D35" s="823">
        <v>92</v>
      </c>
      <c r="E35" s="824">
        <v>1157</v>
      </c>
      <c r="F35" s="822">
        <v>6.5282244155033906E-2</v>
      </c>
      <c r="G35" s="816">
        <v>9.6532668116899797E-2</v>
      </c>
      <c r="H35" s="822">
        <v>8.1025641025640999E-2</v>
      </c>
      <c r="I35" s="823">
        <v>79</v>
      </c>
      <c r="J35" s="824">
        <v>975</v>
      </c>
      <c r="K35" s="822">
        <v>6.5496568865634403E-2</v>
      </c>
      <c r="L35" s="816">
        <v>9.9843239090273303E-2</v>
      </c>
      <c r="M35" s="692"/>
      <c r="N35" s="692"/>
      <c r="O35" s="692"/>
      <c r="P35" s="692"/>
      <c r="Q35" s="692"/>
      <c r="R35" s="692"/>
      <c r="S35" s="692"/>
      <c r="T35" s="692"/>
      <c r="U35" s="692"/>
      <c r="V35" s="692"/>
      <c r="W35" s="692"/>
      <c r="X35" s="692"/>
      <c r="Y35" s="692"/>
      <c r="Z35" s="692"/>
      <c r="AA35" s="692"/>
      <c r="AB35" s="692"/>
      <c r="AC35" s="692"/>
      <c r="AD35" s="692"/>
      <c r="AE35" s="692"/>
      <c r="AF35" s="692"/>
      <c r="AG35" s="692"/>
      <c r="AH35" s="692"/>
    </row>
    <row r="36" spans="1:34" ht="15.5" x14ac:dyDescent="0.35">
      <c r="A36" s="712"/>
      <c r="B36" s="794"/>
      <c r="C36" s="733"/>
      <c r="D36" s="733"/>
      <c r="E36" s="733"/>
      <c r="F36" s="733"/>
      <c r="G36" s="692"/>
      <c r="H36" s="692"/>
      <c r="I36" s="692"/>
      <c r="J36" s="692"/>
      <c r="K36" s="692"/>
      <c r="L36" s="692"/>
      <c r="M36" s="692"/>
      <c r="N36" s="692"/>
      <c r="O36" s="692"/>
      <c r="P36" s="692"/>
      <c r="Q36" s="692"/>
      <c r="R36" s="692"/>
      <c r="S36" s="692"/>
      <c r="T36" s="692"/>
      <c r="U36" s="692"/>
      <c r="V36" s="692"/>
      <c r="W36" s="692"/>
      <c r="X36" s="692"/>
      <c r="Y36" s="692"/>
      <c r="Z36" s="692"/>
      <c r="AA36" s="692"/>
      <c r="AB36" s="692"/>
      <c r="AC36" s="692"/>
      <c r="AD36" s="692"/>
      <c r="AE36" s="692"/>
      <c r="AF36" s="692"/>
      <c r="AG36" s="692"/>
      <c r="AH36" s="692"/>
    </row>
    <row r="37" spans="1:34" ht="15.5" x14ac:dyDescent="0.35">
      <c r="A37" s="712"/>
      <c r="B37" s="794"/>
      <c r="C37" s="733"/>
      <c r="D37" s="733"/>
      <c r="E37" s="733"/>
      <c r="F37" s="733"/>
      <c r="G37" s="692"/>
      <c r="H37" s="692"/>
      <c r="I37" s="692"/>
      <c r="J37" s="692"/>
      <c r="K37" s="692"/>
      <c r="L37" s="692"/>
      <c r="M37" s="692"/>
      <c r="N37" s="692"/>
      <c r="O37" s="692"/>
      <c r="P37" s="692"/>
      <c r="Q37" s="692"/>
      <c r="R37" s="692"/>
      <c r="S37" s="692"/>
      <c r="T37" s="692"/>
      <c r="U37" s="692"/>
      <c r="V37" s="692"/>
      <c r="W37" s="692"/>
      <c r="X37" s="692"/>
      <c r="Y37" s="692"/>
      <c r="Z37" s="692"/>
      <c r="AA37" s="692"/>
      <c r="AB37" s="692"/>
      <c r="AC37" s="692"/>
      <c r="AD37" s="692"/>
      <c r="AE37" s="692"/>
      <c r="AF37" s="692"/>
      <c r="AG37" s="692"/>
      <c r="AH37" s="692"/>
    </row>
    <row r="38" spans="1:34" ht="15.5" x14ac:dyDescent="0.35">
      <c r="A38" s="712"/>
      <c r="B38" s="794"/>
      <c r="C38" s="733"/>
      <c r="D38" s="733"/>
      <c r="E38" s="733"/>
      <c r="F38" s="733"/>
      <c r="G38" s="692"/>
      <c r="H38" s="692"/>
      <c r="I38" s="692"/>
      <c r="J38" s="692"/>
      <c r="K38" s="692"/>
      <c r="L38" s="692"/>
      <c r="M38" s="692"/>
      <c r="N38" s="692"/>
      <c r="O38" s="692"/>
      <c r="P38" s="692"/>
      <c r="Q38" s="692"/>
      <c r="R38" s="692"/>
      <c r="S38" s="692"/>
      <c r="T38" s="692"/>
      <c r="U38" s="692"/>
      <c r="V38" s="692"/>
      <c r="W38" s="692"/>
      <c r="X38" s="692"/>
      <c r="Y38" s="692"/>
      <c r="Z38" s="692"/>
      <c r="AA38" s="692"/>
      <c r="AB38" s="692"/>
      <c r="AC38" s="692"/>
      <c r="AD38" s="692"/>
      <c r="AE38" s="692"/>
      <c r="AF38" s="692"/>
      <c r="AG38" s="692"/>
      <c r="AH38" s="692"/>
    </row>
    <row r="39" spans="1:34" ht="15.5" x14ac:dyDescent="0.35">
      <c r="A39" s="712"/>
      <c r="B39" s="794"/>
      <c r="C39" s="733"/>
      <c r="D39" s="733"/>
      <c r="E39" s="733"/>
      <c r="F39" s="733"/>
      <c r="G39" s="692"/>
      <c r="H39" s="692"/>
      <c r="I39" s="692"/>
      <c r="J39" s="692"/>
      <c r="K39" s="692"/>
      <c r="L39" s="692"/>
      <c r="M39" s="692"/>
      <c r="N39" s="692"/>
      <c r="O39" s="692"/>
      <c r="P39" s="692"/>
      <c r="Q39" s="692"/>
      <c r="R39" s="692"/>
      <c r="S39" s="692"/>
      <c r="T39" s="692"/>
      <c r="U39" s="692"/>
      <c r="V39" s="692"/>
      <c r="W39" s="692"/>
      <c r="X39" s="692"/>
      <c r="Y39" s="692"/>
      <c r="Z39" s="692"/>
      <c r="AA39" s="692"/>
      <c r="AB39" s="692"/>
      <c r="AC39" s="692"/>
      <c r="AD39" s="692"/>
      <c r="AE39" s="692"/>
      <c r="AF39" s="692"/>
      <c r="AG39" s="692"/>
      <c r="AH39" s="692"/>
    </row>
    <row r="40" spans="1:34" ht="15.5" x14ac:dyDescent="0.35">
      <c r="A40" s="712"/>
      <c r="B40" s="794"/>
      <c r="C40" s="733"/>
      <c r="D40" s="733"/>
      <c r="E40" s="733"/>
      <c r="F40" s="733"/>
      <c r="G40" s="692"/>
      <c r="H40" s="692"/>
      <c r="I40" s="692"/>
      <c r="J40" s="692"/>
      <c r="K40" s="692"/>
      <c r="L40" s="692"/>
      <c r="M40" s="692"/>
      <c r="N40" s="692"/>
      <c r="O40" s="692"/>
      <c r="P40" s="692"/>
      <c r="Q40" s="692"/>
      <c r="R40" s="692"/>
      <c r="S40" s="692"/>
      <c r="T40" s="692"/>
      <c r="U40" s="692"/>
      <c r="V40" s="692"/>
      <c r="W40" s="692"/>
      <c r="X40" s="692"/>
      <c r="Y40" s="692"/>
      <c r="Z40" s="692"/>
      <c r="AA40" s="692"/>
      <c r="AB40" s="692"/>
      <c r="AC40" s="692"/>
      <c r="AD40" s="692"/>
      <c r="AE40" s="692"/>
      <c r="AF40" s="692"/>
      <c r="AG40" s="692"/>
      <c r="AH40" s="692"/>
    </row>
    <row r="41" spans="1:34" ht="15.5" x14ac:dyDescent="0.35">
      <c r="A41" s="712"/>
      <c r="B41" s="794"/>
      <c r="C41" s="733"/>
      <c r="D41" s="733"/>
      <c r="E41" s="733"/>
      <c r="F41" s="733"/>
      <c r="G41" s="692"/>
      <c r="H41" s="692"/>
      <c r="I41" s="692"/>
      <c r="J41" s="692"/>
      <c r="K41" s="692"/>
      <c r="L41" s="692"/>
      <c r="M41" s="692"/>
      <c r="N41" s="692"/>
      <c r="O41" s="692"/>
      <c r="P41" s="692"/>
      <c r="Q41" s="692"/>
      <c r="R41" s="692"/>
      <c r="S41" s="692"/>
      <c r="T41" s="692"/>
      <c r="U41" s="692"/>
      <c r="V41" s="692"/>
      <c r="W41" s="692"/>
      <c r="X41" s="692"/>
      <c r="Y41" s="692"/>
      <c r="Z41" s="692"/>
      <c r="AA41" s="692"/>
      <c r="AB41" s="692"/>
      <c r="AC41" s="692"/>
      <c r="AD41" s="692"/>
      <c r="AE41" s="692"/>
      <c r="AF41" s="692"/>
      <c r="AG41" s="692"/>
      <c r="AH41" s="692"/>
    </row>
    <row r="42" spans="1:34" ht="15.5" x14ac:dyDescent="0.35">
      <c r="A42" s="712"/>
      <c r="B42" s="794"/>
      <c r="C42" s="733"/>
      <c r="D42" s="733"/>
      <c r="E42" s="733"/>
      <c r="F42" s="733"/>
      <c r="G42" s="692"/>
      <c r="H42" s="692"/>
      <c r="I42" s="692"/>
      <c r="J42" s="692"/>
      <c r="K42" s="692"/>
      <c r="L42" s="692"/>
      <c r="M42" s="692"/>
      <c r="N42" s="692"/>
      <c r="O42" s="692"/>
      <c r="P42" s="692"/>
      <c r="Q42" s="692"/>
      <c r="R42" s="692"/>
      <c r="S42" s="692"/>
      <c r="T42" s="692"/>
      <c r="U42" s="692"/>
      <c r="V42" s="692"/>
      <c r="W42" s="692"/>
      <c r="X42" s="692"/>
      <c r="Y42" s="692"/>
      <c r="Z42" s="692"/>
      <c r="AA42" s="692"/>
      <c r="AB42" s="692"/>
      <c r="AC42" s="692"/>
      <c r="AD42" s="692"/>
      <c r="AE42" s="692"/>
      <c r="AF42" s="692"/>
      <c r="AG42" s="692"/>
      <c r="AH42" s="692"/>
    </row>
    <row r="43" spans="1:34" ht="15.5" x14ac:dyDescent="0.35">
      <c r="A43" s="712"/>
      <c r="B43" s="794"/>
      <c r="C43" s="733"/>
      <c r="D43" s="733"/>
      <c r="E43" s="733"/>
      <c r="F43" s="733"/>
      <c r="G43" s="692"/>
      <c r="H43" s="692"/>
      <c r="I43" s="692"/>
      <c r="J43" s="692"/>
      <c r="K43" s="692"/>
      <c r="L43" s="692"/>
      <c r="M43" s="692"/>
      <c r="N43" s="692"/>
      <c r="O43" s="692"/>
      <c r="P43" s="692"/>
      <c r="Q43" s="692"/>
      <c r="R43" s="692"/>
      <c r="S43" s="692"/>
      <c r="T43" s="692"/>
      <c r="U43" s="692"/>
      <c r="V43" s="692"/>
      <c r="W43" s="692"/>
      <c r="X43" s="692"/>
      <c r="Y43" s="692"/>
      <c r="Z43" s="692"/>
      <c r="AA43" s="692"/>
      <c r="AB43" s="692"/>
      <c r="AC43" s="692"/>
      <c r="AD43" s="692"/>
      <c r="AE43" s="692"/>
      <c r="AF43" s="692"/>
      <c r="AG43" s="692"/>
      <c r="AH43" s="692"/>
    </row>
    <row r="44" spans="1:34" ht="15.5" x14ac:dyDescent="0.35">
      <c r="A44" s="712"/>
      <c r="B44" s="794"/>
      <c r="C44" s="733"/>
      <c r="D44" s="733"/>
      <c r="E44" s="733"/>
      <c r="F44" s="733"/>
      <c r="G44" s="692"/>
      <c r="H44" s="692"/>
      <c r="I44" s="692"/>
      <c r="J44" s="692"/>
      <c r="K44" s="692"/>
      <c r="L44" s="692"/>
      <c r="M44" s="692"/>
      <c r="N44" s="692"/>
      <c r="O44" s="692"/>
      <c r="P44" s="692"/>
      <c r="Q44" s="692"/>
      <c r="R44" s="692"/>
      <c r="S44" s="692"/>
      <c r="T44" s="692"/>
      <c r="U44" s="692"/>
      <c r="V44" s="692"/>
      <c r="W44" s="692"/>
      <c r="X44" s="692"/>
      <c r="Y44" s="692"/>
      <c r="Z44" s="692"/>
      <c r="AA44" s="692"/>
      <c r="AB44" s="692"/>
      <c r="AC44" s="692"/>
      <c r="AD44" s="692"/>
      <c r="AE44" s="692"/>
      <c r="AF44" s="692"/>
      <c r="AG44" s="692"/>
      <c r="AH44" s="692"/>
    </row>
    <row r="45" spans="1:34" ht="15.5" x14ac:dyDescent="0.35">
      <c r="A45" s="712"/>
      <c r="B45" s="794"/>
      <c r="C45" s="733"/>
      <c r="D45" s="733"/>
      <c r="E45" s="733"/>
      <c r="F45" s="733"/>
      <c r="G45" s="692"/>
      <c r="H45" s="692"/>
      <c r="I45" s="692"/>
      <c r="J45" s="692"/>
      <c r="K45" s="692"/>
      <c r="L45" s="692"/>
      <c r="M45" s="692"/>
      <c r="N45" s="692"/>
      <c r="O45" s="692"/>
      <c r="P45" s="692"/>
      <c r="Q45" s="692"/>
      <c r="R45" s="692"/>
      <c r="S45" s="692"/>
      <c r="T45" s="692"/>
      <c r="U45" s="692"/>
      <c r="V45" s="692"/>
      <c r="W45" s="692"/>
      <c r="X45" s="692"/>
      <c r="Y45" s="692"/>
      <c r="Z45" s="692"/>
      <c r="AA45" s="692"/>
      <c r="AB45" s="692"/>
      <c r="AC45" s="692"/>
      <c r="AD45" s="692"/>
      <c r="AE45" s="692"/>
      <c r="AF45" s="692"/>
      <c r="AG45" s="692"/>
      <c r="AH45" s="692"/>
    </row>
    <row r="46" spans="1:34" ht="15.5" x14ac:dyDescent="0.35">
      <c r="A46" s="712"/>
      <c r="B46" s="794"/>
      <c r="C46" s="733"/>
      <c r="D46" s="733"/>
      <c r="E46" s="733"/>
      <c r="F46" s="733"/>
      <c r="G46" s="692"/>
      <c r="H46" s="692"/>
      <c r="I46" s="692"/>
      <c r="J46" s="692"/>
      <c r="K46" s="692"/>
      <c r="L46" s="692"/>
      <c r="M46" s="692"/>
      <c r="N46" s="692"/>
      <c r="O46" s="692"/>
      <c r="P46" s="692"/>
      <c r="Q46" s="692"/>
      <c r="R46" s="692"/>
      <c r="S46" s="692"/>
      <c r="T46" s="692"/>
      <c r="U46" s="692"/>
      <c r="V46" s="692"/>
      <c r="W46" s="692"/>
      <c r="X46" s="692"/>
      <c r="Y46" s="692"/>
      <c r="Z46" s="692"/>
      <c r="AA46" s="692"/>
      <c r="AB46" s="692"/>
      <c r="AC46" s="692"/>
      <c r="AD46" s="692"/>
      <c r="AE46" s="692"/>
      <c r="AF46" s="692"/>
      <c r="AG46" s="692"/>
      <c r="AH46" s="692"/>
    </row>
    <row r="47" spans="1:34" ht="15.5" x14ac:dyDescent="0.35">
      <c r="A47" s="712"/>
      <c r="B47" s="794"/>
      <c r="C47" s="733"/>
      <c r="D47" s="733"/>
      <c r="E47" s="733"/>
      <c r="F47" s="733"/>
      <c r="G47" s="692"/>
      <c r="H47" s="692"/>
      <c r="I47" s="692"/>
      <c r="J47" s="692"/>
      <c r="K47" s="692"/>
      <c r="L47" s="692"/>
      <c r="M47" s="692"/>
      <c r="N47" s="692"/>
      <c r="O47" s="692"/>
      <c r="P47" s="692"/>
      <c r="Q47" s="692"/>
      <c r="R47" s="692"/>
      <c r="S47" s="692"/>
      <c r="T47" s="692"/>
      <c r="U47" s="692"/>
      <c r="V47" s="692"/>
      <c r="W47" s="692"/>
      <c r="X47" s="692"/>
      <c r="Y47" s="692"/>
      <c r="Z47" s="692"/>
      <c r="AA47" s="692"/>
      <c r="AB47" s="692"/>
      <c r="AC47" s="692"/>
      <c r="AD47" s="692"/>
      <c r="AE47" s="692"/>
      <c r="AF47" s="692"/>
      <c r="AG47" s="692"/>
      <c r="AH47" s="692"/>
    </row>
    <row r="48" spans="1:34" ht="15.5" x14ac:dyDescent="0.35">
      <c r="A48" s="712"/>
      <c r="B48" s="794"/>
      <c r="C48" s="733"/>
      <c r="D48" s="733"/>
      <c r="E48" s="733"/>
      <c r="F48" s="733"/>
      <c r="G48" s="692"/>
      <c r="H48" s="692"/>
      <c r="I48" s="692"/>
      <c r="J48" s="692"/>
      <c r="K48" s="692"/>
      <c r="L48" s="692"/>
      <c r="M48" s="692"/>
      <c r="N48" s="692"/>
      <c r="O48" s="692"/>
      <c r="P48" s="692"/>
      <c r="Q48" s="692"/>
      <c r="R48" s="692"/>
      <c r="S48" s="692"/>
      <c r="T48" s="692"/>
      <c r="U48" s="692"/>
      <c r="V48" s="692"/>
      <c r="W48" s="692"/>
      <c r="X48" s="692"/>
      <c r="Y48" s="692"/>
      <c r="Z48" s="692"/>
      <c r="AA48" s="692"/>
      <c r="AB48" s="692"/>
      <c r="AC48" s="692"/>
      <c r="AD48" s="692"/>
      <c r="AE48" s="692"/>
      <c r="AF48" s="692"/>
      <c r="AG48" s="692"/>
      <c r="AH48" s="692"/>
    </row>
    <row r="49" spans="1:34" ht="15.5" x14ac:dyDescent="0.35">
      <c r="A49" s="712"/>
      <c r="B49" s="712"/>
      <c r="C49" s="712"/>
      <c r="D49" s="712"/>
      <c r="E49" s="712"/>
      <c r="F49" s="712"/>
      <c r="G49" s="692"/>
      <c r="H49" s="692"/>
      <c r="I49" s="692"/>
      <c r="J49" s="692"/>
      <c r="K49" s="692"/>
      <c r="L49" s="692"/>
      <c r="M49" s="692"/>
      <c r="N49" s="692"/>
      <c r="O49" s="692"/>
      <c r="P49" s="692"/>
      <c r="Q49" s="692"/>
      <c r="R49" s="692"/>
      <c r="S49" s="692"/>
      <c r="T49" s="692"/>
      <c r="U49" s="692"/>
      <c r="V49" s="692"/>
      <c r="W49" s="692"/>
      <c r="X49" s="692"/>
      <c r="Y49" s="692"/>
      <c r="Z49" s="692"/>
      <c r="AA49" s="692"/>
      <c r="AB49" s="692"/>
      <c r="AC49" s="692"/>
      <c r="AD49" s="692"/>
      <c r="AE49" s="692"/>
      <c r="AF49" s="692"/>
      <c r="AG49" s="692"/>
      <c r="AH49" s="692"/>
    </row>
    <row r="50" spans="1:34" ht="15.5" x14ac:dyDescent="0.35">
      <c r="A50" s="692"/>
      <c r="B50" s="692"/>
      <c r="C50" s="693"/>
      <c r="D50" s="692"/>
      <c r="E50" s="692"/>
      <c r="F50" s="693"/>
      <c r="G50" s="693"/>
      <c r="H50" s="692"/>
      <c r="I50" s="692"/>
      <c r="J50" s="693"/>
      <c r="K50" s="692"/>
      <c r="L50" s="692"/>
      <c r="M50" s="692"/>
      <c r="N50" s="692"/>
      <c r="O50" s="692"/>
      <c r="P50" s="692"/>
      <c r="Q50" s="692"/>
      <c r="R50" s="692"/>
      <c r="S50" s="692"/>
      <c r="T50" s="692"/>
      <c r="U50" s="692"/>
      <c r="V50" s="692"/>
      <c r="W50" s="692"/>
      <c r="X50" s="692"/>
      <c r="Y50" s="692"/>
      <c r="Z50" s="692"/>
      <c r="AA50" s="692"/>
      <c r="AB50" s="692"/>
      <c r="AC50" s="692"/>
      <c r="AD50" s="692"/>
      <c r="AE50" s="692"/>
      <c r="AF50" s="692"/>
      <c r="AG50" s="692"/>
      <c r="AH50" s="692"/>
    </row>
    <row r="51" spans="1:34" ht="15.5" x14ac:dyDescent="0.35">
      <c r="A51" s="692"/>
      <c r="B51" s="692"/>
      <c r="C51" s="693"/>
      <c r="D51" s="692"/>
      <c r="E51" s="692"/>
      <c r="F51" s="693"/>
      <c r="G51" s="693"/>
      <c r="H51" s="692"/>
      <c r="I51" s="692"/>
      <c r="J51" s="693"/>
      <c r="K51" s="692"/>
      <c r="L51" s="692"/>
      <c r="M51" s="692"/>
      <c r="N51" s="692"/>
      <c r="O51" s="692"/>
      <c r="P51" s="692"/>
      <c r="Q51" s="692"/>
      <c r="R51" s="692"/>
      <c r="S51" s="692"/>
      <c r="T51" s="692"/>
      <c r="U51" s="692"/>
      <c r="V51" s="692"/>
      <c r="W51" s="692"/>
      <c r="X51" s="692"/>
      <c r="Y51" s="692"/>
      <c r="Z51" s="692"/>
      <c r="AA51" s="692"/>
      <c r="AB51" s="692"/>
      <c r="AC51" s="692"/>
      <c r="AD51" s="692"/>
      <c r="AE51" s="692"/>
      <c r="AF51" s="692"/>
      <c r="AG51" s="692"/>
      <c r="AH51" s="692"/>
    </row>
    <row r="52" spans="1:34" ht="15.5" x14ac:dyDescent="0.35">
      <c r="A52" s="692"/>
      <c r="B52" s="692"/>
      <c r="C52" s="693"/>
      <c r="D52" s="692"/>
      <c r="E52" s="692"/>
      <c r="F52" s="693"/>
      <c r="G52" s="693"/>
      <c r="H52" s="692"/>
      <c r="I52" s="692"/>
      <c r="J52" s="693"/>
      <c r="K52" s="692"/>
      <c r="L52" s="692"/>
      <c r="M52" s="692"/>
      <c r="N52" s="692"/>
      <c r="O52" s="692"/>
      <c r="P52" s="692"/>
      <c r="Q52" s="692"/>
      <c r="R52" s="692"/>
      <c r="S52" s="692"/>
      <c r="T52" s="692"/>
      <c r="U52" s="692"/>
      <c r="V52" s="692"/>
      <c r="W52" s="692"/>
      <c r="X52" s="692"/>
      <c r="Y52" s="692"/>
      <c r="Z52" s="692"/>
      <c r="AA52" s="692"/>
      <c r="AB52" s="692"/>
      <c r="AC52" s="692"/>
      <c r="AD52" s="692"/>
      <c r="AE52" s="692"/>
      <c r="AF52" s="692"/>
      <c r="AG52" s="692"/>
      <c r="AH52" s="692"/>
    </row>
    <row r="53" spans="1:34" ht="15.5" x14ac:dyDescent="0.35">
      <c r="A53" s="692"/>
      <c r="B53" s="692"/>
      <c r="C53" s="693"/>
      <c r="D53" s="692"/>
      <c r="E53" s="692"/>
      <c r="F53" s="693"/>
      <c r="G53" s="693"/>
      <c r="H53" s="692"/>
      <c r="I53" s="692"/>
      <c r="J53" s="693"/>
      <c r="K53" s="692"/>
      <c r="L53" s="692"/>
      <c r="M53" s="692"/>
      <c r="N53" s="692"/>
      <c r="O53" s="692"/>
      <c r="P53" s="692"/>
      <c r="Q53" s="692"/>
      <c r="R53" s="692"/>
      <c r="S53" s="692"/>
      <c r="T53" s="692"/>
      <c r="U53" s="692"/>
      <c r="V53" s="692"/>
      <c r="W53" s="692"/>
      <c r="X53" s="692"/>
      <c r="Y53" s="692"/>
      <c r="Z53" s="692"/>
      <c r="AA53" s="692"/>
      <c r="AB53" s="692"/>
      <c r="AC53" s="692"/>
      <c r="AD53" s="692"/>
      <c r="AE53" s="692"/>
      <c r="AF53" s="692"/>
      <c r="AG53" s="692"/>
      <c r="AH53" s="692"/>
    </row>
    <row r="54" spans="1:34" ht="15.5" x14ac:dyDescent="0.35">
      <c r="A54" s="692"/>
      <c r="B54" s="692"/>
      <c r="C54" s="693"/>
      <c r="D54" s="692"/>
      <c r="E54" s="692"/>
      <c r="F54" s="693"/>
      <c r="G54" s="693"/>
      <c r="H54" s="692"/>
      <c r="I54" s="692"/>
      <c r="J54" s="693"/>
      <c r="K54" s="692"/>
      <c r="L54" s="692"/>
      <c r="M54" s="692"/>
      <c r="N54" s="692"/>
      <c r="O54" s="692"/>
      <c r="P54" s="692"/>
      <c r="Q54" s="692"/>
      <c r="R54" s="692"/>
      <c r="S54" s="692"/>
      <c r="T54" s="692"/>
      <c r="U54" s="692"/>
      <c r="V54" s="692"/>
      <c r="W54" s="692"/>
      <c r="X54" s="692"/>
      <c r="Y54" s="692"/>
      <c r="Z54" s="692"/>
      <c r="AA54" s="692"/>
      <c r="AB54" s="692"/>
      <c r="AC54" s="692"/>
      <c r="AD54" s="692"/>
      <c r="AE54" s="692"/>
      <c r="AF54" s="692"/>
      <c r="AG54" s="692"/>
      <c r="AH54" s="692"/>
    </row>
    <row r="55" spans="1:34" ht="15.5" x14ac:dyDescent="0.35">
      <c r="A55" s="692"/>
      <c r="B55" s="692"/>
      <c r="C55" s="693"/>
      <c r="D55" s="692"/>
      <c r="E55" s="692"/>
      <c r="F55" s="693"/>
      <c r="G55" s="693"/>
      <c r="H55" s="692"/>
      <c r="I55" s="692"/>
      <c r="J55" s="693"/>
      <c r="K55" s="692"/>
      <c r="L55" s="692"/>
      <c r="M55" s="692"/>
      <c r="N55" s="692"/>
      <c r="O55" s="692"/>
      <c r="P55" s="692"/>
      <c r="Q55" s="692"/>
      <c r="R55" s="692"/>
      <c r="S55" s="692"/>
      <c r="T55" s="692"/>
      <c r="U55" s="692"/>
      <c r="V55" s="692"/>
      <c r="W55" s="692"/>
      <c r="X55" s="692"/>
      <c r="Y55" s="692"/>
      <c r="Z55" s="692"/>
      <c r="AA55" s="692"/>
      <c r="AB55" s="692"/>
      <c r="AC55" s="692"/>
      <c r="AD55" s="692"/>
      <c r="AE55" s="692"/>
      <c r="AF55" s="692"/>
      <c r="AG55" s="692"/>
      <c r="AH55" s="692"/>
    </row>
    <row r="56" spans="1:34" ht="15.5" x14ac:dyDescent="0.35">
      <c r="A56" s="692"/>
      <c r="B56" s="692"/>
      <c r="C56" s="693"/>
      <c r="D56" s="692"/>
      <c r="E56" s="692"/>
      <c r="F56" s="693"/>
      <c r="G56" s="693"/>
      <c r="H56" s="692"/>
      <c r="I56" s="692"/>
      <c r="J56" s="693"/>
      <c r="K56" s="692"/>
      <c r="L56" s="692"/>
      <c r="M56" s="692"/>
      <c r="N56" s="692"/>
      <c r="O56" s="692"/>
      <c r="P56" s="692"/>
      <c r="Q56" s="692"/>
      <c r="R56" s="692"/>
      <c r="S56" s="692"/>
      <c r="T56" s="692"/>
      <c r="U56" s="692"/>
      <c r="V56" s="692"/>
      <c r="W56" s="692"/>
      <c r="X56" s="692"/>
      <c r="Y56" s="692"/>
      <c r="Z56" s="692"/>
      <c r="AA56" s="692"/>
      <c r="AB56" s="692"/>
      <c r="AC56" s="692"/>
      <c r="AD56" s="692"/>
      <c r="AE56" s="692"/>
      <c r="AF56" s="692"/>
      <c r="AG56" s="692"/>
      <c r="AH56" s="692"/>
    </row>
    <row r="57" spans="1:34" ht="15.5" x14ac:dyDescent="0.35">
      <c r="A57" s="692"/>
      <c r="B57" s="692"/>
      <c r="C57" s="693"/>
      <c r="D57" s="692"/>
      <c r="E57" s="692"/>
      <c r="F57" s="693"/>
      <c r="G57" s="693"/>
      <c r="H57" s="692"/>
      <c r="I57" s="692"/>
      <c r="J57" s="693"/>
      <c r="K57" s="692"/>
      <c r="L57" s="692"/>
      <c r="M57" s="692"/>
      <c r="N57" s="692"/>
      <c r="O57" s="692"/>
      <c r="P57" s="692"/>
      <c r="Q57" s="692"/>
      <c r="R57" s="692"/>
      <c r="S57" s="692"/>
      <c r="T57" s="692"/>
      <c r="U57" s="692"/>
      <c r="V57" s="692"/>
      <c r="W57" s="692"/>
      <c r="X57" s="692"/>
      <c r="Y57" s="692"/>
      <c r="Z57" s="692"/>
      <c r="AA57" s="692"/>
      <c r="AB57" s="692"/>
      <c r="AC57" s="692"/>
      <c r="AD57" s="692"/>
      <c r="AE57" s="692"/>
      <c r="AF57" s="692"/>
      <c r="AG57" s="692"/>
      <c r="AH57" s="692"/>
    </row>
    <row r="58" spans="1:34" ht="15.5" x14ac:dyDescent="0.35">
      <c r="A58" s="692"/>
      <c r="B58" s="692"/>
      <c r="C58" s="693"/>
      <c r="D58" s="692"/>
      <c r="E58" s="692"/>
      <c r="F58" s="693"/>
      <c r="G58" s="693"/>
      <c r="H58" s="692"/>
      <c r="I58" s="692"/>
      <c r="J58" s="693"/>
      <c r="K58" s="692"/>
      <c r="L58" s="692"/>
      <c r="M58" s="692"/>
      <c r="N58" s="692"/>
      <c r="O58" s="692"/>
      <c r="P58" s="692"/>
      <c r="Q58" s="692"/>
      <c r="R58" s="692"/>
      <c r="S58" s="692"/>
      <c r="T58" s="692"/>
      <c r="U58" s="692"/>
      <c r="V58" s="692"/>
      <c r="W58" s="692"/>
      <c r="X58" s="692"/>
      <c r="Y58" s="692"/>
      <c r="Z58" s="692"/>
      <c r="AA58" s="692"/>
      <c r="AB58" s="692"/>
      <c r="AC58" s="692"/>
      <c r="AD58" s="692"/>
      <c r="AE58" s="692"/>
      <c r="AF58" s="692"/>
      <c r="AG58" s="692"/>
      <c r="AH58" s="692"/>
    </row>
    <row r="59" spans="1:34" ht="15.5" x14ac:dyDescent="0.35">
      <c r="A59" s="692"/>
      <c r="B59" s="692"/>
      <c r="C59" s="693"/>
      <c r="D59" s="692"/>
      <c r="E59" s="692"/>
      <c r="F59" s="693"/>
      <c r="G59" s="693"/>
      <c r="H59" s="692"/>
      <c r="I59" s="692"/>
      <c r="J59" s="693"/>
      <c r="K59" s="692"/>
      <c r="L59" s="692"/>
      <c r="M59" s="692"/>
      <c r="N59" s="692"/>
      <c r="O59" s="692"/>
      <c r="P59" s="692"/>
      <c r="Q59" s="692"/>
      <c r="R59" s="692"/>
      <c r="S59" s="692"/>
      <c r="T59" s="692"/>
      <c r="U59" s="692"/>
      <c r="V59" s="692"/>
      <c r="W59" s="692"/>
      <c r="X59" s="692"/>
      <c r="Y59" s="692"/>
      <c r="Z59" s="692"/>
      <c r="AA59" s="692"/>
      <c r="AB59" s="692"/>
      <c r="AC59" s="692"/>
      <c r="AD59" s="692"/>
      <c r="AE59" s="692"/>
      <c r="AF59" s="692"/>
      <c r="AG59" s="692"/>
      <c r="AH59" s="692"/>
    </row>
    <row r="60" spans="1:34" ht="15.5" x14ac:dyDescent="0.35">
      <c r="A60" s="692"/>
      <c r="B60" s="692"/>
      <c r="C60" s="693"/>
      <c r="D60" s="692"/>
      <c r="E60" s="692"/>
      <c r="F60" s="693"/>
      <c r="G60" s="693"/>
      <c r="H60" s="692"/>
      <c r="I60" s="692"/>
      <c r="J60" s="693"/>
      <c r="K60" s="692"/>
      <c r="L60" s="692"/>
      <c r="M60" s="692"/>
      <c r="N60" s="692"/>
      <c r="O60" s="692"/>
      <c r="P60" s="692"/>
      <c r="Q60" s="692"/>
      <c r="R60" s="692"/>
      <c r="S60" s="692"/>
      <c r="T60" s="692"/>
      <c r="U60" s="692"/>
      <c r="V60" s="692"/>
      <c r="W60" s="692"/>
      <c r="X60" s="692"/>
      <c r="Y60" s="692"/>
      <c r="Z60" s="692"/>
      <c r="AA60" s="692"/>
      <c r="AB60" s="692"/>
      <c r="AC60" s="692"/>
      <c r="AD60" s="692"/>
      <c r="AE60" s="692"/>
      <c r="AF60" s="692"/>
      <c r="AG60" s="692"/>
      <c r="AH60" s="692"/>
    </row>
    <row r="61" spans="1:34" ht="15.5" x14ac:dyDescent="0.35">
      <c r="A61" s="692"/>
      <c r="B61" s="692"/>
      <c r="C61" s="693"/>
      <c r="D61" s="692"/>
      <c r="E61" s="692"/>
      <c r="F61" s="693"/>
      <c r="G61" s="693"/>
      <c r="H61" s="692"/>
      <c r="I61" s="692"/>
      <c r="J61" s="693"/>
      <c r="K61" s="692"/>
      <c r="L61" s="692"/>
      <c r="M61" s="692"/>
      <c r="N61" s="692"/>
      <c r="O61" s="692"/>
      <c r="P61" s="692"/>
      <c r="Q61" s="692"/>
      <c r="R61" s="692"/>
      <c r="S61" s="692"/>
      <c r="T61" s="692"/>
      <c r="U61" s="692"/>
      <c r="V61" s="692"/>
      <c r="W61" s="692"/>
      <c r="X61" s="692"/>
      <c r="Y61" s="692"/>
      <c r="Z61" s="692"/>
      <c r="AA61" s="692"/>
      <c r="AB61" s="692"/>
      <c r="AC61" s="692"/>
      <c r="AD61" s="692"/>
      <c r="AE61" s="692"/>
      <c r="AF61" s="692"/>
      <c r="AG61" s="692"/>
      <c r="AH61" s="692"/>
    </row>
    <row r="62" spans="1:34" ht="15.5" x14ac:dyDescent="0.35">
      <c r="A62" s="692"/>
      <c r="B62" s="692"/>
      <c r="C62" s="693"/>
      <c r="D62" s="692"/>
      <c r="E62" s="692"/>
      <c r="F62" s="693"/>
      <c r="G62" s="693"/>
      <c r="H62" s="692"/>
      <c r="I62" s="692"/>
      <c r="J62" s="693"/>
      <c r="K62" s="692"/>
      <c r="L62" s="692"/>
      <c r="M62" s="692"/>
      <c r="N62" s="692"/>
      <c r="O62" s="692"/>
      <c r="P62" s="692"/>
      <c r="Q62" s="692"/>
      <c r="R62" s="692"/>
      <c r="S62" s="692"/>
      <c r="T62" s="692"/>
      <c r="U62" s="692"/>
      <c r="V62" s="692"/>
      <c r="W62" s="692"/>
      <c r="X62" s="692"/>
      <c r="Y62" s="692"/>
      <c r="Z62" s="692"/>
      <c r="AA62" s="692"/>
      <c r="AB62" s="692"/>
      <c r="AC62" s="692"/>
      <c r="AD62" s="692"/>
      <c r="AE62" s="692"/>
      <c r="AF62" s="692"/>
      <c r="AG62" s="692"/>
      <c r="AH62" s="692"/>
    </row>
    <row r="63" spans="1:34" ht="15.5" x14ac:dyDescent="0.35">
      <c r="A63" s="692"/>
      <c r="B63" s="692"/>
      <c r="C63" s="693"/>
      <c r="D63" s="692"/>
      <c r="E63" s="692"/>
      <c r="F63" s="693"/>
      <c r="G63" s="693"/>
      <c r="H63" s="692"/>
      <c r="I63" s="692"/>
      <c r="J63" s="693"/>
      <c r="K63" s="692"/>
      <c r="L63" s="692"/>
      <c r="M63" s="692"/>
      <c r="N63" s="692"/>
      <c r="O63" s="692"/>
      <c r="P63" s="692"/>
      <c r="Q63" s="692"/>
      <c r="R63" s="692"/>
      <c r="S63" s="692"/>
      <c r="T63" s="692"/>
      <c r="U63" s="692"/>
      <c r="V63" s="692"/>
      <c r="W63" s="692"/>
      <c r="X63" s="692"/>
      <c r="Y63" s="692"/>
      <c r="Z63" s="692"/>
      <c r="AA63" s="692"/>
      <c r="AB63" s="692"/>
      <c r="AC63" s="692"/>
      <c r="AD63" s="692"/>
      <c r="AE63" s="692"/>
      <c r="AF63" s="692"/>
      <c r="AG63" s="692"/>
      <c r="AH63" s="692"/>
    </row>
    <row r="64" spans="1:34" ht="15.5" x14ac:dyDescent="0.35">
      <c r="A64" s="692"/>
      <c r="B64" s="692"/>
      <c r="C64" s="693"/>
      <c r="D64" s="692"/>
      <c r="E64" s="692"/>
      <c r="F64" s="693"/>
      <c r="G64" s="693"/>
      <c r="H64" s="692"/>
      <c r="I64" s="692"/>
      <c r="J64" s="693"/>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row>
    <row r="65" spans="1:34" ht="15.5" x14ac:dyDescent="0.35">
      <c r="A65" s="692"/>
      <c r="B65" s="692"/>
      <c r="C65" s="693"/>
      <c r="D65" s="692"/>
      <c r="E65" s="692"/>
      <c r="F65" s="693"/>
      <c r="G65" s="693"/>
      <c r="H65" s="692"/>
      <c r="I65" s="692"/>
      <c r="J65" s="693"/>
      <c r="K65" s="692"/>
      <c r="L65" s="692"/>
      <c r="M65" s="692"/>
      <c r="N65" s="692"/>
      <c r="O65" s="692"/>
      <c r="P65" s="692"/>
      <c r="Q65" s="692"/>
      <c r="R65" s="692"/>
      <c r="S65" s="692"/>
      <c r="T65" s="692"/>
      <c r="U65" s="692"/>
      <c r="V65" s="692"/>
      <c r="W65" s="692"/>
      <c r="X65" s="692"/>
      <c r="Y65" s="692"/>
      <c r="Z65" s="692"/>
      <c r="AA65" s="692"/>
      <c r="AB65" s="692"/>
      <c r="AC65" s="692"/>
      <c r="AD65" s="692"/>
      <c r="AE65" s="692"/>
      <c r="AF65" s="692"/>
      <c r="AG65" s="692"/>
      <c r="AH65" s="692"/>
    </row>
    <row r="66" spans="1:34" ht="15.5" x14ac:dyDescent="0.35">
      <c r="A66" s="692"/>
      <c r="B66" s="692"/>
      <c r="C66" s="693"/>
      <c r="D66" s="692"/>
      <c r="E66" s="692"/>
      <c r="F66" s="693"/>
      <c r="G66" s="693"/>
      <c r="H66" s="692"/>
      <c r="I66" s="692"/>
      <c r="J66" s="693"/>
      <c r="K66" s="692"/>
      <c r="L66" s="692"/>
      <c r="M66" s="692"/>
      <c r="N66" s="692"/>
      <c r="O66" s="692"/>
      <c r="P66" s="692"/>
      <c r="Q66" s="692"/>
      <c r="R66" s="692"/>
      <c r="S66" s="692"/>
      <c r="T66" s="692"/>
      <c r="U66" s="692"/>
      <c r="V66" s="692"/>
      <c r="W66" s="692"/>
      <c r="X66" s="692"/>
      <c r="Y66" s="692"/>
      <c r="Z66" s="692"/>
      <c r="AA66" s="692"/>
      <c r="AB66" s="692"/>
      <c r="AC66" s="692"/>
      <c r="AD66" s="692"/>
      <c r="AE66" s="692"/>
      <c r="AF66" s="692"/>
      <c r="AG66" s="692"/>
      <c r="AH66" s="692"/>
    </row>
  </sheetData>
  <conditionalFormatting sqref="C36:F48 D22:E22">
    <cfRule type="containsText" dxfId="9" priority="2" operator="containsText" text="NR">
      <formula>NOT(ISERROR(SEARCH("NR",C22)))</formula>
    </cfRule>
  </conditionalFormatting>
  <conditionalFormatting sqref="H23:K23 C23:F26 F22">
    <cfRule type="containsText" dxfId="8" priority="1" operator="containsText" text="NR">
      <formula>NOT(ISERROR(SEARCH("NR",C22)))</formula>
    </cfRule>
  </conditionalFormatting>
  <hyperlinks>
    <hyperlink ref="B8" location="Contents!A1" display="Contents!A1"/>
    <hyperlink ref="D8" location="'Tab 52 - Comp. animal AMR Staph'!A1" display="Tab 52 - Companion animal AMR Staphylococcus"/>
  </hyperlink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rgb="FF0068CE"/>
  </sheetPr>
  <dimension ref="A1:AH73"/>
  <sheetViews>
    <sheetView showGridLines="0" zoomScale="80" zoomScaleNormal="80" workbookViewId="0">
      <selection activeCell="B8" sqref="B8"/>
    </sheetView>
  </sheetViews>
  <sheetFormatPr defaultColWidth="9.1796875" defaultRowHeight="14" x14ac:dyDescent="0.3"/>
  <cols>
    <col min="1" max="1" width="1.453125" style="62" customWidth="1"/>
    <col min="2" max="2" width="40.1796875" style="62" customWidth="1"/>
    <col min="3" max="3" width="10.54296875" style="71" customWidth="1"/>
    <col min="4" max="5" width="10.54296875" style="62" customWidth="1"/>
    <col min="6" max="6" width="10.54296875" style="71" customWidth="1"/>
    <col min="7" max="9" width="10.54296875" style="62" customWidth="1"/>
    <col min="10" max="10" width="10.54296875" style="71" customWidth="1"/>
    <col min="11" max="13" width="10.54296875" style="62" customWidth="1"/>
    <col min="14" max="14" width="24" style="71" customWidth="1"/>
    <col min="15" max="16" width="10.54296875" style="62" customWidth="1"/>
    <col min="17" max="17" width="7.81640625" style="71" bestFit="1" customWidth="1"/>
    <col min="18" max="18" width="4.453125" style="62" bestFit="1" customWidth="1"/>
    <col min="19" max="19" width="10.453125" style="62" customWidth="1"/>
    <col min="20" max="20" width="7.81640625" style="71" bestFit="1" customWidth="1"/>
    <col min="21" max="21" width="4.453125" style="62" bestFit="1" customWidth="1"/>
    <col min="22" max="22" width="10.1796875" style="62" customWidth="1"/>
    <col min="23" max="16384" width="9.1796875" style="62"/>
  </cols>
  <sheetData>
    <row r="1" spans="1:34" s="15" customFormat="1" ht="5.15" customHeight="1" x14ac:dyDescent="0.35">
      <c r="A1" s="30"/>
      <c r="B1" s="37"/>
      <c r="C1" s="37"/>
      <c r="D1" s="22"/>
      <c r="E1" s="22"/>
      <c r="F1" s="22"/>
      <c r="G1" s="22"/>
      <c r="H1" s="22"/>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4" s="15" customFormat="1" ht="15.5" x14ac:dyDescent="0.35">
      <c r="A2" s="30"/>
      <c r="B2" s="37"/>
      <c r="C2" s="37"/>
      <c r="D2" s="22"/>
      <c r="E2" s="22"/>
      <c r="F2" s="22"/>
      <c r="G2" s="22"/>
      <c r="H2" s="22"/>
      <c r="I2" s="30"/>
      <c r="J2" s="30"/>
      <c r="K2" s="30"/>
      <c r="L2" s="30"/>
      <c r="M2" s="30"/>
      <c r="N2" s="30"/>
      <c r="O2" s="30"/>
      <c r="P2" s="30"/>
      <c r="Q2" s="30"/>
      <c r="R2" s="30"/>
      <c r="S2" s="30"/>
      <c r="T2" s="30"/>
      <c r="U2" s="30"/>
      <c r="V2" s="30"/>
      <c r="W2" s="30"/>
      <c r="X2" s="30"/>
      <c r="Y2" s="30"/>
      <c r="Z2" s="30"/>
      <c r="AA2" s="30"/>
      <c r="AB2" s="30"/>
      <c r="AC2" s="30"/>
      <c r="AD2" s="30"/>
      <c r="AE2" s="30"/>
      <c r="AF2" s="30"/>
      <c r="AG2" s="30"/>
      <c r="AH2" s="30"/>
    </row>
    <row r="3" spans="1:34" s="15" customFormat="1" ht="15.5" x14ac:dyDescent="0.35">
      <c r="A3" s="30"/>
      <c r="B3" s="37"/>
      <c r="C3" s="37"/>
      <c r="D3" s="22"/>
      <c r="E3" s="22"/>
      <c r="F3" s="22"/>
      <c r="G3" s="22"/>
      <c r="H3" s="22"/>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s="15" customFormat="1" ht="15.75" customHeight="1" x14ac:dyDescent="0.35">
      <c r="A4" s="30"/>
      <c r="B4" s="37"/>
      <c r="C4" s="37"/>
      <c r="D4" s="22"/>
      <c r="E4" s="22"/>
      <c r="F4" s="22"/>
      <c r="G4" s="22"/>
      <c r="H4" s="22"/>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4" s="15" customFormat="1" ht="15.75" customHeight="1" x14ac:dyDescent="0.35">
      <c r="A5" s="30"/>
      <c r="B5" s="37"/>
      <c r="C5" s="37"/>
      <c r="D5" s="22"/>
      <c r="E5" s="22"/>
      <c r="F5" s="22"/>
      <c r="G5" s="22"/>
      <c r="H5" s="22"/>
      <c r="I5" s="30"/>
      <c r="J5" s="30"/>
      <c r="K5" s="30"/>
      <c r="L5" s="30"/>
      <c r="M5" s="30"/>
      <c r="N5" s="30"/>
      <c r="O5" s="30"/>
      <c r="P5" s="30"/>
      <c r="Q5" s="30"/>
      <c r="R5" s="30"/>
      <c r="S5" s="30"/>
      <c r="T5" s="30"/>
      <c r="U5" s="30"/>
      <c r="V5" s="30"/>
      <c r="W5" s="30"/>
      <c r="X5" s="30"/>
      <c r="Y5" s="30"/>
      <c r="Z5" s="30"/>
      <c r="AA5" s="30"/>
      <c r="AB5" s="30"/>
      <c r="AC5" s="30"/>
      <c r="AD5" s="30"/>
      <c r="AE5" s="30"/>
      <c r="AF5" s="30"/>
      <c r="AG5" s="30"/>
      <c r="AH5" s="30"/>
    </row>
    <row r="6" spans="1:34" s="15" customFormat="1" ht="18" x14ac:dyDescent="0.4">
      <c r="A6" s="30"/>
      <c r="B6" s="19"/>
      <c r="C6" s="20"/>
      <c r="D6" s="19"/>
      <c r="E6" s="19"/>
      <c r="F6" s="19"/>
      <c r="G6" s="19"/>
      <c r="H6" s="19"/>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s="15" customFormat="1" ht="18" x14ac:dyDescent="0.4">
      <c r="A7" s="30"/>
      <c r="B7" s="19"/>
      <c r="C7" s="20"/>
      <c r="D7" s="19"/>
      <c r="E7" s="19"/>
      <c r="F7" s="19"/>
      <c r="G7" s="19"/>
      <c r="H7" s="19"/>
      <c r="I7" s="30"/>
      <c r="J7" s="30"/>
      <c r="K7" s="30"/>
      <c r="L7" s="30"/>
      <c r="M7" s="30"/>
      <c r="N7" s="30"/>
      <c r="O7" s="30"/>
      <c r="P7" s="30"/>
      <c r="Q7" s="30"/>
      <c r="R7" s="30"/>
      <c r="S7" s="30"/>
      <c r="T7" s="30"/>
      <c r="U7" s="30"/>
      <c r="V7" s="30"/>
      <c r="W7" s="30"/>
      <c r="X7" s="30"/>
      <c r="Y7" s="30"/>
      <c r="Z7" s="30"/>
      <c r="AA7" s="30"/>
      <c r="AB7" s="30"/>
      <c r="AC7" s="30"/>
      <c r="AD7" s="30"/>
      <c r="AE7" s="30"/>
      <c r="AF7" s="30"/>
      <c r="AG7" s="30"/>
      <c r="AH7" s="30"/>
    </row>
    <row r="8" spans="1:34" s="15" customFormat="1" ht="18" x14ac:dyDescent="0.4">
      <c r="A8" s="30"/>
      <c r="B8" s="171" t="s">
        <v>131</v>
      </c>
      <c r="C8" s="20"/>
      <c r="D8" s="19"/>
      <c r="E8" s="19"/>
      <c r="F8" s="19"/>
      <c r="G8" s="19"/>
      <c r="H8" s="19"/>
      <c r="I8" s="30"/>
      <c r="J8" s="30"/>
      <c r="K8" s="30"/>
      <c r="L8" s="30"/>
      <c r="M8" s="151" t="s">
        <v>1015</v>
      </c>
      <c r="N8" s="30"/>
      <c r="O8" s="30"/>
      <c r="P8" s="30"/>
      <c r="Q8" s="30"/>
      <c r="R8" s="30"/>
      <c r="S8" s="30"/>
      <c r="T8" s="30"/>
      <c r="U8" s="30"/>
      <c r="V8" s="30"/>
      <c r="W8" s="30"/>
      <c r="X8" s="30"/>
      <c r="Y8" s="30"/>
      <c r="Z8" s="30"/>
      <c r="AA8" s="30"/>
      <c r="AB8" s="30"/>
      <c r="AC8" s="30"/>
      <c r="AD8" s="30"/>
      <c r="AE8" s="30"/>
      <c r="AF8" s="30"/>
      <c r="AG8" s="30"/>
      <c r="AH8" s="30"/>
    </row>
    <row r="9" spans="1:34" s="15" customFormat="1" ht="18" x14ac:dyDescent="0.4">
      <c r="A9" s="30"/>
      <c r="B9" s="19"/>
      <c r="C9" s="20"/>
      <c r="D9" s="19"/>
      <c r="E9" s="19"/>
      <c r="F9" s="19"/>
      <c r="G9" s="19"/>
      <c r="H9" s="19"/>
      <c r="I9" s="30"/>
      <c r="J9" s="30"/>
      <c r="K9" s="30"/>
      <c r="L9" s="30"/>
      <c r="M9" s="30"/>
      <c r="N9" s="30"/>
      <c r="O9" s="30"/>
      <c r="P9" s="30"/>
      <c r="Q9" s="30"/>
      <c r="R9" s="30"/>
      <c r="S9" s="30"/>
      <c r="T9" s="30"/>
      <c r="U9" s="30"/>
      <c r="V9" s="30"/>
      <c r="W9" s="30"/>
      <c r="X9" s="30"/>
      <c r="Y9" s="30"/>
      <c r="Z9" s="30"/>
      <c r="AA9" s="30"/>
      <c r="AB9" s="30"/>
      <c r="AC9" s="30"/>
      <c r="AD9" s="30"/>
      <c r="AE9" s="30"/>
      <c r="AF9" s="30"/>
      <c r="AG9" s="30"/>
      <c r="AH9" s="30"/>
    </row>
    <row r="10" spans="1:34" s="15" customFormat="1" ht="18" x14ac:dyDescent="0.4">
      <c r="A10" s="30"/>
      <c r="B10" s="20" t="s">
        <v>1145</v>
      </c>
      <c r="C10" s="20"/>
      <c r="D10" s="19"/>
      <c r="E10" s="19"/>
      <c r="F10" s="19"/>
      <c r="G10" s="19"/>
      <c r="H10" s="1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row>
    <row r="11" spans="1:34" s="15" customFormat="1" ht="15.5" x14ac:dyDescent="0.35">
      <c r="A11" s="30"/>
      <c r="B11" s="24"/>
      <c r="C11" s="194"/>
      <c r="D11" s="194"/>
      <c r="E11" s="194"/>
      <c r="F11" s="194"/>
      <c r="G11" s="194"/>
      <c r="H11" s="174"/>
      <c r="I11" s="22"/>
      <c r="J11" s="22"/>
      <c r="K11" s="30"/>
      <c r="L11" s="30"/>
      <c r="M11" s="30"/>
      <c r="N11" s="30"/>
      <c r="O11" s="30"/>
      <c r="P11" s="30"/>
      <c r="Q11" s="30"/>
      <c r="R11" s="30"/>
      <c r="S11" s="30"/>
      <c r="T11" s="30"/>
      <c r="U11" s="30"/>
      <c r="V11" s="30"/>
      <c r="W11" s="30"/>
      <c r="X11" s="30"/>
      <c r="Y11" s="30"/>
      <c r="Z11" s="30"/>
      <c r="AA11" s="30"/>
      <c r="AB11" s="30"/>
      <c r="AC11" s="30"/>
      <c r="AD11" s="30"/>
      <c r="AE11" s="30"/>
      <c r="AF11" s="30"/>
      <c r="AG11" s="30"/>
      <c r="AH11" s="30"/>
    </row>
    <row r="12" spans="1:34" ht="15.5" x14ac:dyDescent="0.35">
      <c r="A12" s="712"/>
      <c r="B12" s="64" t="s">
        <v>1146</v>
      </c>
      <c r="C12" s="606"/>
      <c r="D12" s="606"/>
      <c r="E12" s="64"/>
      <c r="F12" s="606"/>
      <c r="G12" s="712"/>
      <c r="H12" s="712"/>
      <c r="I12" s="64" t="s">
        <v>1147</v>
      </c>
      <c r="J12" s="606"/>
      <c r="K12" s="606"/>
      <c r="L12" s="64"/>
      <c r="M12" s="606"/>
      <c r="N12" s="712"/>
      <c r="O12" s="64" t="s">
        <v>1148</v>
      </c>
      <c r="P12" s="606"/>
      <c r="Q12" s="606"/>
      <c r="R12" s="64"/>
      <c r="S12" s="692"/>
      <c r="T12" s="606"/>
      <c r="U12" s="712"/>
      <c r="V12" s="712"/>
      <c r="W12" s="712"/>
      <c r="X12" s="712"/>
      <c r="Y12" s="712"/>
      <c r="Z12" s="712"/>
      <c r="AA12" s="712"/>
      <c r="AB12" s="712"/>
      <c r="AC12" s="712"/>
      <c r="AD12" s="712"/>
      <c r="AE12" s="712"/>
      <c r="AF12" s="692"/>
      <c r="AG12" s="692"/>
      <c r="AH12" s="692"/>
    </row>
    <row r="13" spans="1:34" ht="32.25" customHeight="1" x14ac:dyDescent="0.35">
      <c r="A13" s="712"/>
      <c r="B13" s="930" t="s">
        <v>1149</v>
      </c>
      <c r="C13" s="89"/>
      <c r="D13" s="89"/>
      <c r="E13" s="90"/>
      <c r="F13" s="645"/>
      <c r="G13" s="712"/>
      <c r="H13" s="712"/>
      <c r="I13" s="112" t="s">
        <v>1150</v>
      </c>
      <c r="J13" s="89"/>
      <c r="K13" s="89"/>
      <c r="L13" s="90"/>
      <c r="M13" s="645"/>
      <c r="N13" s="712"/>
      <c r="O13" s="112" t="s">
        <v>1151</v>
      </c>
      <c r="P13" s="89"/>
      <c r="Q13" s="89"/>
      <c r="R13" s="90"/>
      <c r="S13" s="692"/>
      <c r="T13" s="645"/>
      <c r="U13" s="712"/>
      <c r="V13" s="712"/>
      <c r="W13" s="712"/>
      <c r="X13" s="712"/>
      <c r="Y13" s="712"/>
      <c r="Z13" s="712"/>
      <c r="AA13" s="712"/>
      <c r="AB13" s="712"/>
      <c r="AC13" s="712"/>
      <c r="AD13" s="712"/>
      <c r="AE13" s="712"/>
      <c r="AF13" s="692"/>
      <c r="AG13" s="692"/>
      <c r="AH13" s="692"/>
    </row>
    <row r="14" spans="1:34" ht="12.65" customHeight="1" x14ac:dyDescent="0.4">
      <c r="A14" s="712"/>
      <c r="B14" s="81"/>
      <c r="C14" s="606"/>
      <c r="D14" s="606"/>
      <c r="E14" s="81"/>
      <c r="F14" s="606"/>
      <c r="G14" s="712"/>
      <c r="H14" s="712"/>
      <c r="I14" s="81"/>
      <c r="J14" s="606"/>
      <c r="K14" s="606"/>
      <c r="L14" s="81"/>
      <c r="M14" s="606"/>
      <c r="N14" s="712"/>
      <c r="O14" s="81"/>
      <c r="P14" s="606"/>
      <c r="Q14" s="606"/>
      <c r="R14" s="81"/>
      <c r="S14" s="692"/>
      <c r="T14" s="606"/>
      <c r="U14" s="712"/>
      <c r="V14" s="712"/>
      <c r="W14" s="712"/>
      <c r="X14" s="712"/>
      <c r="Y14" s="712"/>
      <c r="Z14" s="712"/>
      <c r="AA14" s="712"/>
      <c r="AB14" s="712"/>
      <c r="AC14" s="712"/>
      <c r="AD14" s="712"/>
      <c r="AE14" s="712"/>
      <c r="AF14" s="692"/>
      <c r="AG14" s="692"/>
      <c r="AH14" s="692"/>
    </row>
    <row r="15" spans="1:34" ht="31.5" thickBot="1" x14ac:dyDescent="0.4">
      <c r="A15" s="712"/>
      <c r="B15" s="714" t="s">
        <v>1043</v>
      </c>
      <c r="C15" s="715" t="s">
        <v>710</v>
      </c>
      <c r="D15" s="606"/>
      <c r="E15" s="819"/>
      <c r="F15" s="820"/>
      <c r="G15" s="712"/>
      <c r="H15" s="712"/>
      <c r="I15" s="714" t="s">
        <v>1043</v>
      </c>
      <c r="J15" s="715" t="s">
        <v>710</v>
      </c>
      <c r="K15" s="606"/>
      <c r="L15" s="819"/>
      <c r="M15" s="820"/>
      <c r="N15" s="712"/>
      <c r="O15" s="714" t="s">
        <v>1043</v>
      </c>
      <c r="P15" s="715" t="s">
        <v>710</v>
      </c>
      <c r="Q15" s="606"/>
      <c r="R15" s="819"/>
      <c r="S15" s="692"/>
      <c r="T15" s="820"/>
      <c r="U15" s="712"/>
      <c r="V15" s="712"/>
      <c r="W15" s="712"/>
      <c r="X15" s="712"/>
      <c r="Y15" s="712"/>
      <c r="Z15" s="712"/>
      <c r="AA15" s="712"/>
      <c r="AB15" s="712"/>
      <c r="AC15" s="712"/>
      <c r="AD15" s="712"/>
      <c r="AE15" s="712"/>
      <c r="AF15" s="692"/>
      <c r="AG15" s="692"/>
      <c r="AH15" s="692"/>
    </row>
    <row r="16" spans="1:34" s="72" customFormat="1" ht="15.5" x14ac:dyDescent="0.35">
      <c r="A16" s="712"/>
      <c r="B16" s="826">
        <v>2019</v>
      </c>
      <c r="C16" s="827">
        <v>1217</v>
      </c>
      <c r="D16" s="606"/>
      <c r="E16" s="717"/>
      <c r="F16" s="709"/>
      <c r="G16" s="712"/>
      <c r="H16" s="712"/>
      <c r="I16" s="717">
        <v>2019</v>
      </c>
      <c r="J16" s="763">
        <v>127</v>
      </c>
      <c r="K16" s="606"/>
      <c r="L16" s="717"/>
      <c r="M16" s="709"/>
      <c r="N16" s="712"/>
      <c r="O16" s="717">
        <v>2019</v>
      </c>
      <c r="P16" s="763">
        <v>203</v>
      </c>
      <c r="Q16" s="606"/>
      <c r="R16" s="717"/>
      <c r="S16" s="692"/>
      <c r="T16" s="709"/>
      <c r="U16" s="712"/>
      <c r="V16" s="712"/>
      <c r="W16" s="712"/>
      <c r="X16" s="712"/>
      <c r="Y16" s="712"/>
      <c r="Z16" s="712"/>
      <c r="AA16" s="712"/>
      <c r="AB16" s="712"/>
      <c r="AC16" s="712"/>
      <c r="AD16" s="712"/>
      <c r="AE16" s="712"/>
      <c r="AF16" s="692"/>
      <c r="AG16" s="692"/>
      <c r="AH16" s="692"/>
    </row>
    <row r="17" spans="1:34" s="72" customFormat="1" ht="15.5" x14ac:dyDescent="0.35">
      <c r="A17" s="712"/>
      <c r="B17" s="764">
        <v>2020</v>
      </c>
      <c r="C17" s="827">
        <v>1154</v>
      </c>
      <c r="D17" s="606"/>
      <c r="E17" s="717"/>
      <c r="F17" s="709"/>
      <c r="G17" s="712"/>
      <c r="H17" s="712"/>
      <c r="I17" s="717">
        <v>2020</v>
      </c>
      <c r="J17" s="765">
        <v>123</v>
      </c>
      <c r="K17" s="606"/>
      <c r="L17" s="717"/>
      <c r="M17" s="709"/>
      <c r="N17" s="712"/>
      <c r="O17" s="717">
        <v>2020</v>
      </c>
      <c r="P17" s="765">
        <v>225</v>
      </c>
      <c r="Q17" s="606"/>
      <c r="R17" s="717"/>
      <c r="S17" s="692"/>
      <c r="T17" s="709"/>
      <c r="U17" s="712"/>
      <c r="V17" s="712"/>
      <c r="W17" s="712"/>
      <c r="X17" s="712"/>
      <c r="Y17" s="712"/>
      <c r="Z17" s="712"/>
      <c r="AA17" s="712"/>
      <c r="AB17" s="712"/>
      <c r="AC17" s="712"/>
      <c r="AD17" s="712"/>
      <c r="AE17" s="712"/>
      <c r="AF17" s="692"/>
      <c r="AG17" s="692"/>
      <c r="AH17" s="692"/>
    </row>
    <row r="18" spans="1:34" ht="15.5" x14ac:dyDescent="0.35">
      <c r="A18" s="722"/>
      <c r="B18" s="717"/>
      <c r="C18" s="709"/>
      <c r="D18" s="606"/>
      <c r="E18" s="717"/>
      <c r="F18" s="709"/>
      <c r="G18" s="712"/>
      <c r="H18" s="712"/>
      <c r="I18" s="712"/>
      <c r="J18" s="712"/>
      <c r="K18" s="712"/>
      <c r="L18" s="712"/>
      <c r="M18" s="712"/>
      <c r="N18" s="713"/>
      <c r="O18" s="712"/>
      <c r="P18" s="712"/>
      <c r="Q18" s="713"/>
      <c r="R18" s="712"/>
      <c r="S18" s="712"/>
      <c r="T18" s="713"/>
      <c r="U18" s="712"/>
      <c r="V18" s="712"/>
      <c r="W18" s="713"/>
      <c r="X18" s="712"/>
      <c r="Y18" s="712"/>
      <c r="Z18" s="712"/>
      <c r="AA18" s="712"/>
      <c r="AB18" s="712"/>
      <c r="AC18" s="712"/>
      <c r="AD18" s="712"/>
      <c r="AE18" s="712"/>
      <c r="AF18" s="712"/>
      <c r="AG18" s="712"/>
      <c r="AH18" s="712"/>
    </row>
    <row r="19" spans="1:34" ht="15.5" x14ac:dyDescent="0.35">
      <c r="A19" s="722"/>
      <c r="B19" s="717"/>
      <c r="C19" s="709"/>
      <c r="D19" s="606"/>
      <c r="E19" s="717"/>
      <c r="F19" s="709"/>
      <c r="G19" s="712"/>
      <c r="H19" s="712"/>
      <c r="I19" s="712"/>
      <c r="J19" s="712"/>
      <c r="K19" s="712"/>
      <c r="L19" s="712"/>
      <c r="M19" s="712"/>
      <c r="N19" s="713"/>
      <c r="O19" s="712"/>
      <c r="P19" s="712"/>
      <c r="Q19" s="713"/>
      <c r="R19" s="712"/>
      <c r="S19" s="712"/>
      <c r="T19" s="713"/>
      <c r="U19" s="712"/>
      <c r="V19" s="712"/>
      <c r="W19" s="713"/>
      <c r="X19" s="712"/>
      <c r="Y19" s="712"/>
      <c r="Z19" s="712"/>
      <c r="AA19" s="712"/>
      <c r="AB19" s="712"/>
      <c r="AC19" s="712"/>
      <c r="AD19" s="712"/>
      <c r="AE19" s="712"/>
      <c r="AF19" s="712"/>
      <c r="AG19" s="712"/>
      <c r="AH19" s="712"/>
    </row>
    <row r="20" spans="1:34" ht="15.5" x14ac:dyDescent="0.35">
      <c r="A20" s="712"/>
      <c r="B20" s="64" t="s">
        <v>1152</v>
      </c>
      <c r="C20" s="713"/>
      <c r="D20" s="712"/>
      <c r="E20" s="712"/>
      <c r="F20" s="713"/>
      <c r="G20" s="712"/>
      <c r="H20" s="712"/>
      <c r="I20" s="712"/>
      <c r="J20" s="712"/>
      <c r="K20" s="712"/>
      <c r="L20" s="712"/>
      <c r="M20" s="692"/>
      <c r="N20" s="692"/>
      <c r="O20" s="692"/>
      <c r="P20" s="692"/>
      <c r="Q20" s="692"/>
      <c r="R20" s="692"/>
      <c r="S20" s="692"/>
      <c r="T20" s="692"/>
      <c r="U20" s="692"/>
      <c r="V20" s="692"/>
      <c r="W20" s="692"/>
      <c r="X20" s="692"/>
      <c r="Y20" s="692"/>
      <c r="Z20" s="692"/>
      <c r="AA20" s="692"/>
      <c r="AB20" s="692"/>
      <c r="AC20" s="692"/>
      <c r="AD20" s="692"/>
      <c r="AE20" s="692"/>
      <c r="AF20" s="692"/>
      <c r="AG20" s="692"/>
      <c r="AH20" s="692"/>
    </row>
    <row r="21" spans="1:34" ht="15.5" x14ac:dyDescent="0.35">
      <c r="A21" s="712"/>
      <c r="B21" s="113" t="s">
        <v>1153</v>
      </c>
      <c r="C21" s="713"/>
      <c r="D21" s="712"/>
      <c r="E21" s="712"/>
      <c r="F21" s="713"/>
      <c r="G21" s="712"/>
      <c r="H21" s="712"/>
      <c r="I21" s="712"/>
      <c r="J21" s="712"/>
      <c r="K21" s="712"/>
      <c r="L21" s="712"/>
      <c r="M21" s="692"/>
      <c r="N21" s="692"/>
      <c r="O21" s="692"/>
      <c r="P21" s="692"/>
      <c r="Q21" s="692"/>
      <c r="R21" s="692"/>
      <c r="S21" s="692"/>
      <c r="T21" s="692"/>
      <c r="U21" s="692"/>
      <c r="V21" s="692"/>
      <c r="W21" s="692"/>
      <c r="X21" s="692"/>
      <c r="Y21" s="692"/>
      <c r="Z21" s="692"/>
      <c r="AA21" s="692"/>
      <c r="AB21" s="692"/>
      <c r="AC21" s="692"/>
      <c r="AD21" s="692"/>
      <c r="AE21" s="692"/>
      <c r="AF21" s="692"/>
      <c r="AG21" s="692"/>
      <c r="AH21" s="692"/>
    </row>
    <row r="22" spans="1:34" ht="15.5" x14ac:dyDescent="0.35">
      <c r="A22" s="712"/>
      <c r="B22" s="712"/>
      <c r="C22" s="713"/>
      <c r="D22" s="712"/>
      <c r="E22" s="712"/>
      <c r="F22" s="713"/>
      <c r="G22" s="712"/>
      <c r="H22" s="712"/>
      <c r="I22" s="712"/>
      <c r="J22" s="712"/>
      <c r="K22" s="712"/>
      <c r="L22" s="712"/>
      <c r="M22" s="692"/>
      <c r="N22" s="692"/>
      <c r="O22" s="692"/>
      <c r="P22" s="692"/>
      <c r="Q22" s="692"/>
      <c r="R22" s="692"/>
      <c r="S22" s="692"/>
      <c r="T22" s="692"/>
      <c r="U22" s="692"/>
      <c r="V22" s="692"/>
      <c r="W22" s="692"/>
      <c r="X22" s="692"/>
      <c r="Y22" s="692"/>
      <c r="Z22" s="692"/>
      <c r="AA22" s="692"/>
      <c r="AB22" s="692"/>
      <c r="AC22" s="692"/>
      <c r="AD22" s="692"/>
      <c r="AE22" s="692"/>
      <c r="AF22" s="692"/>
      <c r="AG22" s="692"/>
      <c r="AH22" s="692"/>
    </row>
    <row r="23" spans="1:34" ht="15.5" x14ac:dyDescent="0.35">
      <c r="A23" s="712"/>
      <c r="B23" s="722"/>
      <c r="C23" s="726"/>
      <c r="D23" s="497"/>
      <c r="E23" s="497">
        <v>2019</v>
      </c>
      <c r="F23" s="497"/>
      <c r="G23" s="497"/>
      <c r="H23" s="796"/>
      <c r="I23" s="497"/>
      <c r="J23" s="497">
        <v>2020</v>
      </c>
      <c r="K23" s="497"/>
      <c r="L23" s="575"/>
      <c r="M23" s="692"/>
      <c r="N23" s="692"/>
      <c r="O23" s="692"/>
      <c r="P23" s="692"/>
      <c r="Q23" s="692"/>
      <c r="R23" s="692"/>
      <c r="S23" s="692"/>
      <c r="T23" s="692"/>
      <c r="U23" s="692"/>
      <c r="V23" s="692"/>
      <c r="W23" s="692"/>
      <c r="X23" s="692"/>
      <c r="Y23" s="692"/>
      <c r="Z23" s="692"/>
      <c r="AA23" s="692"/>
      <c r="AB23" s="692"/>
      <c r="AC23" s="692"/>
      <c r="AD23" s="692"/>
      <c r="AE23" s="692"/>
      <c r="AF23" s="692"/>
      <c r="AG23" s="692"/>
      <c r="AH23" s="692"/>
    </row>
    <row r="24" spans="1:34" ht="31" x14ac:dyDescent="0.35">
      <c r="A24" s="712"/>
      <c r="B24" s="821" t="s">
        <v>384</v>
      </c>
      <c r="C24" s="537" t="s">
        <v>1139</v>
      </c>
      <c r="D24" s="538" t="s">
        <v>1021</v>
      </c>
      <c r="E24" s="538" t="s">
        <v>716</v>
      </c>
      <c r="F24" s="537" t="s">
        <v>717</v>
      </c>
      <c r="G24" s="539" t="s">
        <v>719</v>
      </c>
      <c r="H24" s="537" t="s">
        <v>1139</v>
      </c>
      <c r="I24" s="538" t="s">
        <v>1021</v>
      </c>
      <c r="J24" s="538" t="s">
        <v>716</v>
      </c>
      <c r="K24" s="537" t="s">
        <v>717</v>
      </c>
      <c r="L24" s="539" t="s">
        <v>719</v>
      </c>
      <c r="M24" s="692"/>
      <c r="N24" s="692"/>
      <c r="O24" s="692"/>
      <c r="P24" s="692"/>
      <c r="Q24" s="692"/>
      <c r="R24" s="692"/>
      <c r="S24" s="692"/>
      <c r="T24" s="692"/>
      <c r="U24" s="692"/>
      <c r="V24" s="692"/>
      <c r="W24" s="692"/>
      <c r="X24" s="692"/>
      <c r="Y24" s="692"/>
      <c r="Z24" s="692"/>
      <c r="AA24" s="692"/>
      <c r="AB24" s="692"/>
      <c r="AC24" s="692"/>
      <c r="AD24" s="692"/>
      <c r="AE24" s="692"/>
      <c r="AF24" s="692"/>
      <c r="AG24" s="692"/>
      <c r="AH24" s="692"/>
    </row>
    <row r="25" spans="1:34" ht="15.5" x14ac:dyDescent="0.35">
      <c r="A25" s="712"/>
      <c r="B25" s="680" t="s">
        <v>251</v>
      </c>
      <c r="C25" s="822">
        <v>3.8818565400843899E-2</v>
      </c>
      <c r="D25" s="823">
        <v>46</v>
      </c>
      <c r="E25" s="824">
        <v>1185</v>
      </c>
      <c r="F25" s="822">
        <v>2.9227945233238101E-2</v>
      </c>
      <c r="G25" s="825">
        <v>5.1389582116259602E-2</v>
      </c>
      <c r="H25" s="822">
        <v>4.4303797468354403E-2</v>
      </c>
      <c r="I25" s="823">
        <v>49</v>
      </c>
      <c r="J25" s="824">
        <v>1106</v>
      </c>
      <c r="K25" s="822">
        <v>3.3672837592349097E-2</v>
      </c>
      <c r="L25" s="825">
        <v>5.8089330788808499E-2</v>
      </c>
      <c r="M25" s="692"/>
      <c r="N25" s="692"/>
      <c r="O25" s="692"/>
      <c r="P25" s="692"/>
      <c r="Q25" s="692"/>
      <c r="R25" s="692"/>
      <c r="S25" s="692"/>
      <c r="T25" s="692"/>
      <c r="U25" s="692"/>
      <c r="V25" s="692"/>
      <c r="W25" s="692"/>
      <c r="X25" s="692"/>
      <c r="Y25" s="692"/>
      <c r="Z25" s="692"/>
      <c r="AA25" s="692"/>
      <c r="AB25" s="692"/>
      <c r="AC25" s="692"/>
      <c r="AD25" s="692"/>
      <c r="AE25" s="692"/>
      <c r="AF25" s="692"/>
      <c r="AG25" s="692"/>
      <c r="AH25" s="692"/>
    </row>
    <row r="26" spans="1:34" ht="15.5" x14ac:dyDescent="0.35">
      <c r="A26" s="712"/>
      <c r="B26" s="680" t="s">
        <v>990</v>
      </c>
      <c r="C26" s="822">
        <v>8.17490494296578E-2</v>
      </c>
      <c r="D26" s="823">
        <v>43</v>
      </c>
      <c r="E26" s="823">
        <v>526</v>
      </c>
      <c r="F26" s="822">
        <v>6.1256141373307101E-2</v>
      </c>
      <c r="G26" s="816">
        <v>0.108306767162882</v>
      </c>
      <c r="H26" s="822">
        <v>6.2846580406654307E-2</v>
      </c>
      <c r="I26" s="823">
        <v>34</v>
      </c>
      <c r="J26" s="823">
        <v>541</v>
      </c>
      <c r="K26" s="822">
        <v>4.5319109427869202E-2</v>
      </c>
      <c r="L26" s="816">
        <v>8.6538438593888406E-2</v>
      </c>
      <c r="M26" s="692"/>
      <c r="N26" s="692"/>
      <c r="O26" s="692"/>
      <c r="P26" s="692"/>
      <c r="Q26" s="692"/>
      <c r="R26" s="692"/>
      <c r="S26" s="692"/>
      <c r="T26" s="692"/>
      <c r="U26" s="692"/>
      <c r="V26" s="692"/>
      <c r="W26" s="692"/>
      <c r="X26" s="692"/>
      <c r="Y26" s="692"/>
      <c r="Z26" s="692"/>
      <c r="AA26" s="692"/>
      <c r="AB26" s="692"/>
      <c r="AC26" s="692"/>
      <c r="AD26" s="692"/>
      <c r="AE26" s="692"/>
      <c r="AF26" s="692"/>
      <c r="AG26" s="692"/>
      <c r="AH26" s="692"/>
    </row>
    <row r="27" spans="1:34" ht="15.5" x14ac:dyDescent="0.35">
      <c r="A27" s="712"/>
      <c r="B27" s="680" t="s">
        <v>1140</v>
      </c>
      <c r="C27" s="822">
        <v>0.36498761354252701</v>
      </c>
      <c r="D27" s="823">
        <v>442</v>
      </c>
      <c r="E27" s="824">
        <v>1211</v>
      </c>
      <c r="F27" s="822">
        <v>0.33833928897693899</v>
      </c>
      <c r="G27" s="816">
        <v>0.39248978536381002</v>
      </c>
      <c r="H27" s="822">
        <v>0.36181342632955499</v>
      </c>
      <c r="I27" s="823">
        <v>415</v>
      </c>
      <c r="J27" s="824">
        <v>1147</v>
      </c>
      <c r="K27" s="822">
        <v>0.33450848716548598</v>
      </c>
      <c r="L27" s="816">
        <v>0.39004088705949203</v>
      </c>
      <c r="M27" s="692"/>
      <c r="N27" s="692"/>
      <c r="O27" s="692"/>
      <c r="P27" s="692"/>
      <c r="Q27" s="692"/>
      <c r="R27" s="692"/>
      <c r="S27" s="692"/>
      <c r="T27" s="692"/>
      <c r="U27" s="692"/>
      <c r="V27" s="692"/>
      <c r="W27" s="692"/>
      <c r="X27" s="692"/>
      <c r="Y27" s="692"/>
      <c r="Z27" s="692"/>
      <c r="AA27" s="692"/>
      <c r="AB27" s="692"/>
      <c r="AC27" s="692"/>
      <c r="AD27" s="692"/>
      <c r="AE27" s="692"/>
      <c r="AF27" s="692"/>
      <c r="AG27" s="692"/>
      <c r="AH27" s="692"/>
    </row>
    <row r="28" spans="1:34" ht="15.5" x14ac:dyDescent="0.35">
      <c r="A28" s="712"/>
      <c r="B28" s="680" t="s">
        <v>1141</v>
      </c>
      <c r="C28" s="822">
        <v>0.76158940397351005</v>
      </c>
      <c r="D28" s="823">
        <v>115</v>
      </c>
      <c r="E28" s="823">
        <v>151</v>
      </c>
      <c r="F28" s="822">
        <v>0.68767035468111803</v>
      </c>
      <c r="G28" s="816">
        <v>0.82252892012345302</v>
      </c>
      <c r="H28" s="822">
        <v>0.82692307692307698</v>
      </c>
      <c r="I28" s="823">
        <v>129</v>
      </c>
      <c r="J28" s="823">
        <v>156</v>
      </c>
      <c r="K28" s="822">
        <v>0.75989390320279004</v>
      </c>
      <c r="L28" s="816">
        <v>0.87823841085736198</v>
      </c>
      <c r="M28" s="692"/>
      <c r="N28" s="692"/>
      <c r="O28" s="692"/>
      <c r="P28" s="692"/>
      <c r="Q28" s="692"/>
      <c r="R28" s="692"/>
      <c r="S28" s="692"/>
      <c r="T28" s="692"/>
      <c r="U28" s="692"/>
      <c r="V28" s="692"/>
      <c r="W28" s="692"/>
      <c r="X28" s="692"/>
      <c r="Y28" s="692"/>
      <c r="Z28" s="692"/>
      <c r="AA28" s="692"/>
      <c r="AB28" s="692"/>
      <c r="AC28" s="692"/>
      <c r="AD28" s="692"/>
      <c r="AE28" s="692"/>
      <c r="AF28" s="692"/>
      <c r="AG28" s="692"/>
      <c r="AH28" s="692"/>
    </row>
    <row r="29" spans="1:34" ht="15.5" x14ac:dyDescent="0.35">
      <c r="A29" s="712"/>
      <c r="B29" s="680" t="s">
        <v>253</v>
      </c>
      <c r="C29" s="822">
        <v>6.5735414954806906E-2</v>
      </c>
      <c r="D29" s="823">
        <v>80</v>
      </c>
      <c r="E29" s="824">
        <v>1217</v>
      </c>
      <c r="F29" s="822">
        <v>5.3133634509171197E-2</v>
      </c>
      <c r="G29" s="816">
        <v>8.1070080180335999E-2</v>
      </c>
      <c r="H29" s="822">
        <v>7.7256944444444406E-2</v>
      </c>
      <c r="I29" s="823">
        <v>89</v>
      </c>
      <c r="J29" s="824">
        <v>1152</v>
      </c>
      <c r="K29" s="822">
        <v>6.3205485852118298E-2</v>
      </c>
      <c r="L29" s="816">
        <v>9.4118390561025E-2</v>
      </c>
      <c r="M29" s="692"/>
      <c r="N29" s="692"/>
      <c r="O29" s="692"/>
      <c r="P29" s="692"/>
      <c r="Q29" s="692"/>
      <c r="R29" s="692"/>
      <c r="S29" s="692"/>
      <c r="T29" s="692"/>
      <c r="U29" s="692"/>
      <c r="V29" s="692"/>
      <c r="W29" s="692"/>
      <c r="X29" s="692"/>
      <c r="Y29" s="692"/>
      <c r="Z29" s="692"/>
      <c r="AA29" s="692"/>
      <c r="AB29" s="692"/>
      <c r="AC29" s="692"/>
      <c r="AD29" s="692"/>
      <c r="AE29" s="692"/>
      <c r="AF29" s="692"/>
      <c r="AG29" s="692"/>
      <c r="AH29" s="692"/>
    </row>
    <row r="30" spans="1:34" ht="15.5" x14ac:dyDescent="0.35">
      <c r="A30" s="712"/>
      <c r="B30" s="680" t="s">
        <v>259</v>
      </c>
      <c r="C30" s="822">
        <v>0</v>
      </c>
      <c r="D30" s="823">
        <v>0</v>
      </c>
      <c r="E30" s="823">
        <v>136</v>
      </c>
      <c r="F30" s="822">
        <v>0</v>
      </c>
      <c r="G30" s="816">
        <v>2.7470099733582401E-2</v>
      </c>
      <c r="H30" s="822">
        <v>0</v>
      </c>
      <c r="I30" s="823">
        <v>0</v>
      </c>
      <c r="J30" s="823">
        <v>107</v>
      </c>
      <c r="K30" s="822">
        <v>0</v>
      </c>
      <c r="L30" s="816">
        <v>3.46572380187486E-2</v>
      </c>
      <c r="M30" s="692"/>
      <c r="N30" s="692"/>
      <c r="O30" s="692"/>
      <c r="P30" s="692"/>
      <c r="Q30" s="692"/>
      <c r="R30" s="692"/>
      <c r="S30" s="692"/>
      <c r="T30" s="692"/>
      <c r="U30" s="692"/>
      <c r="V30" s="692"/>
      <c r="W30" s="692"/>
      <c r="X30" s="692"/>
      <c r="Y30" s="692"/>
      <c r="Z30" s="692"/>
      <c r="AA30" s="692"/>
      <c r="AB30" s="692"/>
      <c r="AC30" s="692"/>
      <c r="AD30" s="692"/>
      <c r="AE30" s="692"/>
      <c r="AF30" s="692"/>
      <c r="AG30" s="692"/>
      <c r="AH30" s="692"/>
    </row>
    <row r="31" spans="1:34" ht="15.5" x14ac:dyDescent="0.35">
      <c r="A31" s="712"/>
      <c r="B31" s="680" t="s">
        <v>1142</v>
      </c>
      <c r="C31" s="822">
        <v>0</v>
      </c>
      <c r="D31" s="823">
        <v>0</v>
      </c>
      <c r="E31" s="823">
        <v>9</v>
      </c>
      <c r="F31" s="822">
        <v>0</v>
      </c>
      <c r="G31" s="816">
        <v>0.29914504841954398</v>
      </c>
      <c r="H31" s="822">
        <v>0</v>
      </c>
      <c r="I31" s="823">
        <v>0</v>
      </c>
      <c r="J31" s="823">
        <v>8</v>
      </c>
      <c r="K31" s="822">
        <v>0</v>
      </c>
      <c r="L31" s="816">
        <v>0.32440756488388001</v>
      </c>
      <c r="M31" s="692"/>
      <c r="N31" s="692"/>
      <c r="O31" s="692"/>
      <c r="P31" s="692"/>
      <c r="Q31" s="692"/>
      <c r="R31" s="692"/>
      <c r="S31" s="692"/>
      <c r="T31" s="692"/>
      <c r="U31" s="692"/>
      <c r="V31" s="692"/>
      <c r="W31" s="692"/>
      <c r="X31" s="692"/>
      <c r="Y31" s="692"/>
      <c r="Z31" s="692"/>
      <c r="AA31" s="692"/>
      <c r="AB31" s="692"/>
      <c r="AC31" s="692"/>
      <c r="AD31" s="692"/>
      <c r="AE31" s="692"/>
      <c r="AF31" s="692"/>
      <c r="AG31" s="692"/>
      <c r="AH31" s="692"/>
    </row>
    <row r="32" spans="1:34" ht="15.5" x14ac:dyDescent="0.35">
      <c r="A32" s="712"/>
      <c r="B32" s="680" t="s">
        <v>997</v>
      </c>
      <c r="C32" s="822">
        <v>7.2667217175887699E-2</v>
      </c>
      <c r="D32" s="823">
        <v>88</v>
      </c>
      <c r="E32" s="824">
        <v>1211</v>
      </c>
      <c r="F32" s="822">
        <v>5.9358684413744103E-2</v>
      </c>
      <c r="G32" s="816">
        <v>8.8678294004225694E-2</v>
      </c>
      <c r="H32" s="822">
        <v>6.1954624781849897E-2</v>
      </c>
      <c r="I32" s="823">
        <v>71</v>
      </c>
      <c r="J32" s="824">
        <v>1146</v>
      </c>
      <c r="K32" s="822">
        <v>4.9407365998728803E-2</v>
      </c>
      <c r="L32" s="816">
        <v>7.7428779716762097E-2</v>
      </c>
      <c r="M32" s="692"/>
      <c r="N32" s="692"/>
      <c r="O32" s="692"/>
      <c r="P32" s="692"/>
      <c r="Q32" s="692"/>
      <c r="R32" s="692"/>
      <c r="S32" s="692"/>
      <c r="T32" s="692"/>
      <c r="U32" s="692"/>
      <c r="V32" s="692"/>
      <c r="W32" s="692"/>
      <c r="X32" s="692"/>
      <c r="Y32" s="692"/>
      <c r="Z32" s="692"/>
      <c r="AA32" s="692"/>
      <c r="AB32" s="692"/>
      <c r="AC32" s="692"/>
      <c r="AD32" s="692"/>
      <c r="AE32" s="692"/>
      <c r="AF32" s="692"/>
      <c r="AG32" s="692"/>
      <c r="AH32" s="692"/>
    </row>
    <row r="33" spans="1:34" ht="15.5" x14ac:dyDescent="0.35">
      <c r="A33" s="712"/>
      <c r="B33" s="680" t="s">
        <v>1143</v>
      </c>
      <c r="C33" s="822">
        <v>6.4066852367687999E-2</v>
      </c>
      <c r="D33" s="823">
        <v>46</v>
      </c>
      <c r="E33" s="823">
        <v>718</v>
      </c>
      <c r="F33" s="822">
        <v>4.8373275726552499E-2</v>
      </c>
      <c r="G33" s="816">
        <v>8.4400282302761601E-2</v>
      </c>
      <c r="H33" s="822">
        <v>7.0336391437308896E-2</v>
      </c>
      <c r="I33" s="823">
        <v>46</v>
      </c>
      <c r="J33" s="823">
        <v>654</v>
      </c>
      <c r="K33" s="822">
        <v>5.3144274275963001E-2</v>
      </c>
      <c r="L33" s="816">
        <v>9.2546541551467701E-2</v>
      </c>
      <c r="M33" s="692"/>
      <c r="N33" s="692"/>
      <c r="O33" s="692"/>
      <c r="P33" s="692"/>
      <c r="Q33" s="692"/>
      <c r="R33" s="692"/>
      <c r="S33" s="692"/>
      <c r="T33" s="692"/>
      <c r="U33" s="692"/>
      <c r="V33" s="692"/>
      <c r="W33" s="692"/>
      <c r="X33" s="692"/>
      <c r="Y33" s="692"/>
      <c r="Z33" s="692"/>
      <c r="AA33" s="692"/>
      <c r="AB33" s="692"/>
      <c r="AC33" s="692"/>
      <c r="AD33" s="692"/>
      <c r="AE33" s="692"/>
      <c r="AF33" s="692"/>
      <c r="AG33" s="692"/>
      <c r="AH33" s="692"/>
    </row>
    <row r="34" spans="1:34" ht="15.5" x14ac:dyDescent="0.35">
      <c r="A34" s="712"/>
      <c r="B34" s="680" t="s">
        <v>227</v>
      </c>
      <c r="C34" s="822">
        <v>0.20331950207468899</v>
      </c>
      <c r="D34" s="823">
        <v>147</v>
      </c>
      <c r="E34" s="823">
        <v>723</v>
      </c>
      <c r="F34" s="822">
        <v>0.17558648997902801</v>
      </c>
      <c r="G34" s="816">
        <v>0.23418851006560901</v>
      </c>
      <c r="H34" s="822">
        <v>0.20372285418821101</v>
      </c>
      <c r="I34" s="823">
        <v>197</v>
      </c>
      <c r="J34" s="823">
        <v>967</v>
      </c>
      <c r="K34" s="822">
        <v>0.179532772125435</v>
      </c>
      <c r="L34" s="816">
        <v>0.23025757541901701</v>
      </c>
      <c r="M34" s="692"/>
      <c r="N34" s="692"/>
      <c r="O34" s="692"/>
      <c r="P34" s="692"/>
      <c r="Q34" s="692"/>
      <c r="R34" s="692"/>
      <c r="S34" s="692"/>
      <c r="T34" s="692"/>
      <c r="U34" s="692"/>
      <c r="V34" s="692"/>
      <c r="W34" s="692"/>
      <c r="X34" s="692"/>
      <c r="Y34" s="692"/>
      <c r="Z34" s="692"/>
      <c r="AA34" s="692"/>
      <c r="AB34" s="692"/>
      <c r="AC34" s="692"/>
      <c r="AD34" s="692"/>
      <c r="AE34" s="692"/>
      <c r="AF34" s="692"/>
      <c r="AG34" s="692"/>
      <c r="AH34" s="692"/>
    </row>
    <row r="35" spans="1:34" ht="15.5" x14ac:dyDescent="0.35">
      <c r="A35" s="712"/>
      <c r="B35" s="680" t="s">
        <v>988</v>
      </c>
      <c r="C35" s="822">
        <v>7.1841453344343498E-2</v>
      </c>
      <c r="D35" s="823">
        <v>87</v>
      </c>
      <c r="E35" s="824">
        <v>1211</v>
      </c>
      <c r="F35" s="822">
        <v>5.8611677152518499E-2</v>
      </c>
      <c r="G35" s="816">
        <v>8.7778995909737298E-2</v>
      </c>
      <c r="H35" s="822">
        <v>6.2827225130889994E-2</v>
      </c>
      <c r="I35" s="823">
        <v>72</v>
      </c>
      <c r="J35" s="824">
        <v>1146</v>
      </c>
      <c r="K35" s="822">
        <v>5.01865931485692E-2</v>
      </c>
      <c r="L35" s="816">
        <v>7.8388922794580096E-2</v>
      </c>
      <c r="M35" s="692"/>
      <c r="N35" s="692"/>
      <c r="O35" s="692"/>
      <c r="P35" s="692"/>
      <c r="Q35" s="692"/>
      <c r="R35" s="692"/>
      <c r="S35" s="692"/>
      <c r="T35" s="692"/>
      <c r="U35" s="692"/>
      <c r="V35" s="692"/>
      <c r="W35" s="692"/>
      <c r="X35" s="692"/>
      <c r="Y35" s="692"/>
      <c r="Z35" s="692"/>
      <c r="AA35" s="692"/>
      <c r="AB35" s="692"/>
      <c r="AC35" s="692"/>
      <c r="AD35" s="692"/>
      <c r="AE35" s="692"/>
      <c r="AF35" s="692"/>
      <c r="AG35" s="692"/>
      <c r="AH35" s="692"/>
    </row>
    <row r="36" spans="1:34" ht="15.5" x14ac:dyDescent="0.35">
      <c r="A36" s="712"/>
      <c r="B36" s="680" t="s">
        <v>1144</v>
      </c>
      <c r="C36" s="822">
        <v>3.09597523219814E-2</v>
      </c>
      <c r="D36" s="823">
        <v>20</v>
      </c>
      <c r="E36" s="823">
        <v>646</v>
      </c>
      <c r="F36" s="822">
        <v>2.0129616598715001E-2</v>
      </c>
      <c r="G36" s="816">
        <v>4.73352369061011E-2</v>
      </c>
      <c r="H36" s="822">
        <v>8.8669950738916301E-2</v>
      </c>
      <c r="I36" s="823">
        <v>54</v>
      </c>
      <c r="J36" s="823">
        <v>609</v>
      </c>
      <c r="K36" s="822">
        <v>6.8594980901942104E-2</v>
      </c>
      <c r="L36" s="816">
        <v>0.11390158033905699</v>
      </c>
      <c r="M36" s="692"/>
      <c r="N36" s="692"/>
      <c r="O36" s="692"/>
      <c r="P36" s="692"/>
      <c r="Q36" s="692"/>
      <c r="R36" s="692"/>
      <c r="S36" s="692"/>
      <c r="T36" s="692"/>
      <c r="U36" s="692"/>
      <c r="V36" s="692"/>
      <c r="W36" s="692"/>
      <c r="X36" s="692"/>
      <c r="Y36" s="692"/>
      <c r="Z36" s="692"/>
      <c r="AA36" s="692"/>
      <c r="AB36" s="692"/>
      <c r="AC36" s="692"/>
      <c r="AD36" s="692"/>
      <c r="AE36" s="692"/>
      <c r="AF36" s="692"/>
      <c r="AG36" s="692"/>
      <c r="AH36" s="692"/>
    </row>
    <row r="37" spans="1:34" ht="15.5" x14ac:dyDescent="0.35">
      <c r="A37" s="712"/>
      <c r="B37" s="794"/>
      <c r="C37" s="733"/>
      <c r="D37" s="733"/>
      <c r="E37" s="733"/>
      <c r="F37" s="733"/>
      <c r="G37" s="692"/>
      <c r="H37" s="692"/>
      <c r="I37" s="692"/>
      <c r="J37" s="692"/>
      <c r="K37" s="692"/>
      <c r="L37" s="692"/>
      <c r="M37" s="692"/>
      <c r="N37" s="692"/>
      <c r="O37" s="692"/>
      <c r="P37" s="692"/>
      <c r="Q37" s="692"/>
      <c r="R37" s="692"/>
      <c r="S37" s="692"/>
      <c r="T37" s="692"/>
      <c r="U37" s="692"/>
      <c r="V37" s="692"/>
      <c r="W37" s="692"/>
      <c r="X37" s="692"/>
      <c r="Y37" s="692"/>
      <c r="Z37" s="692"/>
      <c r="AA37" s="692"/>
      <c r="AB37" s="692"/>
      <c r="AC37" s="692"/>
      <c r="AD37" s="692"/>
      <c r="AE37" s="692"/>
      <c r="AF37" s="692"/>
      <c r="AG37" s="692"/>
      <c r="AH37" s="692"/>
    </row>
    <row r="38" spans="1:34" ht="15.5" x14ac:dyDescent="0.35">
      <c r="A38" s="712"/>
      <c r="B38" s="794"/>
      <c r="C38" s="733"/>
      <c r="D38" s="733"/>
      <c r="E38" s="733"/>
      <c r="F38" s="733"/>
      <c r="G38" s="692"/>
      <c r="H38" s="692"/>
      <c r="I38" s="692"/>
      <c r="J38" s="692"/>
      <c r="K38" s="692"/>
      <c r="L38" s="692"/>
      <c r="M38" s="692"/>
      <c r="N38" s="692"/>
      <c r="O38" s="692"/>
      <c r="P38" s="692"/>
      <c r="Q38" s="692"/>
      <c r="R38" s="692"/>
      <c r="S38" s="692"/>
      <c r="T38" s="692"/>
      <c r="U38" s="692"/>
      <c r="V38" s="692"/>
      <c r="W38" s="692"/>
      <c r="X38" s="692"/>
      <c r="Y38" s="692"/>
      <c r="Z38" s="692"/>
      <c r="AA38" s="692"/>
      <c r="AB38" s="692"/>
      <c r="AC38" s="692"/>
      <c r="AD38" s="692"/>
      <c r="AE38" s="692"/>
      <c r="AF38" s="692"/>
      <c r="AG38" s="692"/>
      <c r="AH38" s="692"/>
    </row>
    <row r="39" spans="1:34" ht="15.5" x14ac:dyDescent="0.35">
      <c r="A39" s="712"/>
      <c r="B39" s="64" t="s">
        <v>1154</v>
      </c>
      <c r="C39" s="713"/>
      <c r="D39" s="712"/>
      <c r="E39" s="712"/>
      <c r="F39" s="713"/>
      <c r="G39" s="712"/>
      <c r="H39" s="712"/>
      <c r="I39" s="712"/>
      <c r="J39" s="712"/>
      <c r="K39" s="712"/>
      <c r="L39" s="712"/>
      <c r="M39" s="692"/>
      <c r="N39" s="692"/>
      <c r="O39" s="692"/>
      <c r="P39" s="692"/>
      <c r="Q39" s="692"/>
      <c r="R39" s="692"/>
      <c r="S39" s="692"/>
      <c r="T39" s="692"/>
      <c r="U39" s="692"/>
      <c r="V39" s="692"/>
      <c r="W39" s="692"/>
      <c r="X39" s="692"/>
      <c r="Y39" s="692"/>
      <c r="Z39" s="692"/>
      <c r="AA39" s="692"/>
      <c r="AB39" s="692"/>
      <c r="AC39" s="692"/>
      <c r="AD39" s="692"/>
      <c r="AE39" s="692"/>
      <c r="AF39" s="692"/>
      <c r="AG39" s="692"/>
      <c r="AH39" s="692"/>
    </row>
    <row r="40" spans="1:34" ht="15.5" x14ac:dyDescent="0.35">
      <c r="A40" s="712"/>
      <c r="B40" s="113" t="s">
        <v>1155</v>
      </c>
      <c r="C40" s="713"/>
      <c r="D40" s="712"/>
      <c r="E40" s="712"/>
      <c r="F40" s="713"/>
      <c r="G40" s="712"/>
      <c r="H40" s="712"/>
      <c r="I40" s="712"/>
      <c r="J40" s="712"/>
      <c r="K40" s="712"/>
      <c r="L40" s="712"/>
      <c r="M40" s="692"/>
      <c r="N40" s="692"/>
      <c r="O40" s="692"/>
      <c r="P40" s="692"/>
      <c r="Q40" s="692"/>
      <c r="R40" s="692"/>
      <c r="S40" s="692"/>
      <c r="T40" s="692"/>
      <c r="U40" s="692"/>
      <c r="V40" s="692"/>
      <c r="W40" s="692"/>
      <c r="X40" s="692"/>
      <c r="Y40" s="692"/>
      <c r="Z40" s="692"/>
      <c r="AA40" s="692"/>
      <c r="AB40" s="692"/>
      <c r="AC40" s="692"/>
      <c r="AD40" s="692"/>
      <c r="AE40" s="692"/>
      <c r="AF40" s="692"/>
      <c r="AG40" s="692"/>
      <c r="AH40" s="692"/>
    </row>
    <row r="41" spans="1:34" ht="15.5" x14ac:dyDescent="0.35">
      <c r="A41" s="712"/>
      <c r="B41" s="712"/>
      <c r="C41" s="713"/>
      <c r="D41" s="712"/>
      <c r="E41" s="712"/>
      <c r="F41" s="713"/>
      <c r="G41" s="712"/>
      <c r="H41" s="712"/>
      <c r="I41" s="712"/>
      <c r="J41" s="712"/>
      <c r="K41" s="712"/>
      <c r="L41" s="712"/>
      <c r="M41" s="692"/>
      <c r="N41" s="692"/>
      <c r="O41" s="692"/>
      <c r="P41" s="692"/>
      <c r="Q41" s="692"/>
      <c r="R41" s="692"/>
      <c r="S41" s="692"/>
      <c r="T41" s="692"/>
      <c r="U41" s="692"/>
      <c r="V41" s="692"/>
      <c r="W41" s="692"/>
      <c r="X41" s="692"/>
      <c r="Y41" s="692"/>
      <c r="Z41" s="692"/>
      <c r="AA41" s="692"/>
      <c r="AB41" s="692"/>
      <c r="AC41" s="692"/>
      <c r="AD41" s="692"/>
      <c r="AE41" s="692"/>
      <c r="AF41" s="692"/>
      <c r="AG41" s="692"/>
      <c r="AH41" s="692"/>
    </row>
    <row r="42" spans="1:34" ht="15.5" x14ac:dyDescent="0.35">
      <c r="A42" s="712"/>
      <c r="B42" s="722"/>
      <c r="C42" s="726"/>
      <c r="D42" s="497"/>
      <c r="E42" s="497">
        <v>2019</v>
      </c>
      <c r="F42" s="497"/>
      <c r="G42" s="497"/>
      <c r="H42" s="796"/>
      <c r="I42" s="497"/>
      <c r="J42" s="497">
        <v>2020</v>
      </c>
      <c r="K42" s="497"/>
      <c r="L42" s="575"/>
      <c r="M42" s="692"/>
      <c r="N42" s="692"/>
      <c r="O42" s="692"/>
      <c r="P42" s="692"/>
      <c r="Q42" s="692"/>
      <c r="R42" s="692"/>
      <c r="S42" s="692"/>
      <c r="T42" s="692"/>
      <c r="U42" s="692"/>
      <c r="V42" s="692"/>
      <c r="W42" s="692"/>
      <c r="X42" s="692"/>
      <c r="Y42" s="692"/>
      <c r="Z42" s="692"/>
      <c r="AA42" s="692"/>
      <c r="AB42" s="692"/>
      <c r="AC42" s="692"/>
      <c r="AD42" s="692"/>
      <c r="AE42" s="692"/>
      <c r="AF42" s="692"/>
      <c r="AG42" s="692"/>
      <c r="AH42" s="692"/>
    </row>
    <row r="43" spans="1:34" ht="31" x14ac:dyDescent="0.35">
      <c r="A43" s="712"/>
      <c r="B43" s="821" t="s">
        <v>384</v>
      </c>
      <c r="C43" s="537" t="s">
        <v>1139</v>
      </c>
      <c r="D43" s="538" t="s">
        <v>1021</v>
      </c>
      <c r="E43" s="538" t="s">
        <v>716</v>
      </c>
      <c r="F43" s="537" t="s">
        <v>717</v>
      </c>
      <c r="G43" s="539" t="s">
        <v>719</v>
      </c>
      <c r="H43" s="537" t="s">
        <v>1139</v>
      </c>
      <c r="I43" s="538" t="s">
        <v>1021</v>
      </c>
      <c r="J43" s="538" t="s">
        <v>716</v>
      </c>
      <c r="K43" s="537" t="s">
        <v>717</v>
      </c>
      <c r="L43" s="539" t="s">
        <v>719</v>
      </c>
      <c r="M43" s="692"/>
      <c r="N43" s="692"/>
      <c r="O43" s="692"/>
      <c r="P43" s="692"/>
      <c r="Q43" s="692"/>
      <c r="R43" s="692"/>
      <c r="S43" s="692"/>
      <c r="T43" s="692"/>
      <c r="U43" s="692"/>
      <c r="V43" s="692"/>
      <c r="W43" s="692"/>
      <c r="X43" s="692"/>
      <c r="Y43" s="692"/>
      <c r="Z43" s="692"/>
      <c r="AA43" s="692"/>
      <c r="AB43" s="692"/>
      <c r="AC43" s="692"/>
      <c r="AD43" s="692"/>
      <c r="AE43" s="692"/>
      <c r="AF43" s="692"/>
      <c r="AG43" s="692"/>
      <c r="AH43" s="692"/>
    </row>
    <row r="44" spans="1:34" ht="15.5" x14ac:dyDescent="0.35">
      <c r="A44" s="712"/>
      <c r="B44" s="680" t="s">
        <v>251</v>
      </c>
      <c r="C44" s="822">
        <v>8.4033613445378096E-3</v>
      </c>
      <c r="D44" s="823">
        <v>1</v>
      </c>
      <c r="E44" s="823">
        <v>119</v>
      </c>
      <c r="F44" s="822">
        <v>1.48494304008964E-3</v>
      </c>
      <c r="G44" s="825">
        <v>4.6067885433077799E-2</v>
      </c>
      <c r="H44" s="822">
        <v>6.9565217391304293E-2</v>
      </c>
      <c r="I44" s="823">
        <v>8</v>
      </c>
      <c r="J44" s="823">
        <v>115</v>
      </c>
      <c r="K44" s="822">
        <v>3.5668653791492803E-2</v>
      </c>
      <c r="L44" s="825">
        <v>0.13128872806487199</v>
      </c>
      <c r="M44" s="692"/>
      <c r="N44" s="692"/>
      <c r="O44" s="692"/>
      <c r="P44" s="692"/>
      <c r="Q44" s="692"/>
      <c r="R44" s="692"/>
      <c r="S44" s="692"/>
      <c r="T44" s="692"/>
      <c r="U44" s="692"/>
      <c r="V44" s="692"/>
      <c r="W44" s="692"/>
      <c r="X44" s="692"/>
      <c r="Y44" s="692"/>
      <c r="Z44" s="692"/>
      <c r="AA44" s="692"/>
      <c r="AB44" s="692"/>
      <c r="AC44" s="692"/>
      <c r="AD44" s="692"/>
      <c r="AE44" s="692"/>
      <c r="AF44" s="692"/>
      <c r="AG44" s="692"/>
      <c r="AH44" s="692"/>
    </row>
    <row r="45" spans="1:34" ht="15.5" x14ac:dyDescent="0.35">
      <c r="A45" s="712"/>
      <c r="B45" s="680" t="s">
        <v>990</v>
      </c>
      <c r="C45" s="822">
        <v>0</v>
      </c>
      <c r="D45" s="823">
        <v>0</v>
      </c>
      <c r="E45" s="823">
        <v>18</v>
      </c>
      <c r="F45" s="822">
        <v>1.38777878078145E-17</v>
      </c>
      <c r="G45" s="816">
        <v>0.17587922364665801</v>
      </c>
      <c r="H45" s="822">
        <v>0</v>
      </c>
      <c r="I45" s="823">
        <v>0</v>
      </c>
      <c r="J45" s="823">
        <v>31</v>
      </c>
      <c r="K45" s="822">
        <v>1.38777878078145E-17</v>
      </c>
      <c r="L45" s="816">
        <v>0.110255395460436</v>
      </c>
      <c r="M45" s="692"/>
      <c r="N45" s="692"/>
      <c r="O45" s="692"/>
      <c r="P45" s="692"/>
      <c r="Q45" s="692"/>
      <c r="R45" s="692"/>
      <c r="S45" s="692"/>
      <c r="T45" s="692"/>
      <c r="U45" s="692"/>
      <c r="V45" s="692"/>
      <c r="W45" s="692"/>
      <c r="X45" s="692"/>
      <c r="Y45" s="692"/>
      <c r="Z45" s="692"/>
      <c r="AA45" s="692"/>
      <c r="AB45" s="692"/>
      <c r="AC45" s="692"/>
      <c r="AD45" s="692"/>
      <c r="AE45" s="692"/>
      <c r="AF45" s="692"/>
      <c r="AG45" s="692"/>
      <c r="AH45" s="692"/>
    </row>
    <row r="46" spans="1:34" ht="15.5" x14ac:dyDescent="0.35">
      <c r="A46" s="712"/>
      <c r="B46" s="680" t="s">
        <v>1140</v>
      </c>
      <c r="C46" s="822">
        <v>0.58267716535433101</v>
      </c>
      <c r="D46" s="823">
        <v>74</v>
      </c>
      <c r="E46" s="823">
        <v>127</v>
      </c>
      <c r="F46" s="822">
        <v>0.495721009826253</v>
      </c>
      <c r="G46" s="816">
        <v>0.66477857638501503</v>
      </c>
      <c r="H46" s="822">
        <v>0.57377049180327899</v>
      </c>
      <c r="I46" s="823">
        <v>70</v>
      </c>
      <c r="J46" s="823">
        <v>122</v>
      </c>
      <c r="K46" s="822">
        <v>0.48508656584156801</v>
      </c>
      <c r="L46" s="816">
        <v>0.65795055537972502</v>
      </c>
      <c r="M46" s="692"/>
      <c r="N46" s="692"/>
      <c r="O46" s="692"/>
      <c r="P46" s="692"/>
      <c r="Q46" s="692"/>
      <c r="R46" s="692"/>
      <c r="S46" s="692"/>
      <c r="T46" s="692"/>
      <c r="U46" s="692"/>
      <c r="V46" s="692"/>
      <c r="W46" s="692"/>
      <c r="X46" s="692"/>
      <c r="Y46" s="692"/>
      <c r="Z46" s="692"/>
      <c r="AA46" s="692"/>
      <c r="AB46" s="692"/>
      <c r="AC46" s="692"/>
      <c r="AD46" s="692"/>
      <c r="AE46" s="692"/>
      <c r="AF46" s="692"/>
      <c r="AG46" s="692"/>
      <c r="AH46" s="692"/>
    </row>
    <row r="47" spans="1:34" ht="15.5" x14ac:dyDescent="0.35">
      <c r="A47" s="712"/>
      <c r="B47" s="680" t="s">
        <v>1141</v>
      </c>
      <c r="C47" s="822">
        <v>0.73333333333333295</v>
      </c>
      <c r="D47" s="823">
        <v>11</v>
      </c>
      <c r="E47" s="823">
        <v>15</v>
      </c>
      <c r="F47" s="822">
        <v>0.48049565944019401</v>
      </c>
      <c r="G47" s="816">
        <v>0.89102546674307603</v>
      </c>
      <c r="H47" s="822">
        <v>0.9375</v>
      </c>
      <c r="I47" s="823">
        <v>15</v>
      </c>
      <c r="J47" s="823">
        <v>16</v>
      </c>
      <c r="K47" s="822">
        <v>0.71671262429701099</v>
      </c>
      <c r="L47" s="816">
        <v>0.98888065523535795</v>
      </c>
      <c r="M47" s="692"/>
      <c r="N47" s="692"/>
      <c r="O47" s="692"/>
      <c r="P47" s="692"/>
      <c r="Q47" s="692"/>
      <c r="R47" s="692"/>
      <c r="S47" s="692"/>
      <c r="T47" s="692"/>
      <c r="U47" s="692"/>
      <c r="V47" s="692"/>
      <c r="W47" s="692"/>
      <c r="X47" s="692"/>
      <c r="Y47" s="692"/>
      <c r="Z47" s="692"/>
      <c r="AA47" s="692"/>
      <c r="AB47" s="692"/>
      <c r="AC47" s="692"/>
      <c r="AD47" s="692"/>
      <c r="AE47" s="692"/>
      <c r="AF47" s="692"/>
      <c r="AG47" s="692"/>
      <c r="AH47" s="692"/>
    </row>
    <row r="48" spans="1:34" ht="15.5" x14ac:dyDescent="0.35">
      <c r="A48" s="712"/>
      <c r="B48" s="680" t="s">
        <v>253</v>
      </c>
      <c r="C48" s="822">
        <v>7.8740157480315001E-2</v>
      </c>
      <c r="D48" s="823">
        <v>10</v>
      </c>
      <c r="E48" s="823">
        <v>127</v>
      </c>
      <c r="F48" s="822">
        <v>4.3330363977511797E-2</v>
      </c>
      <c r="G48" s="816">
        <v>0.138886030088887</v>
      </c>
      <c r="H48" s="822">
        <v>0.12195121951219499</v>
      </c>
      <c r="I48" s="823">
        <v>15</v>
      </c>
      <c r="J48" s="823">
        <v>123</v>
      </c>
      <c r="K48" s="822">
        <v>7.5314176966352495E-2</v>
      </c>
      <c r="L48" s="816">
        <v>0.19148706558741799</v>
      </c>
      <c r="M48" s="692"/>
      <c r="N48" s="692"/>
      <c r="O48" s="692"/>
      <c r="P48" s="692"/>
      <c r="Q48" s="692"/>
      <c r="R48" s="692"/>
      <c r="S48" s="692"/>
      <c r="T48" s="692"/>
      <c r="U48" s="692"/>
      <c r="V48" s="692"/>
      <c r="W48" s="692"/>
      <c r="X48" s="692"/>
      <c r="Y48" s="692"/>
      <c r="Z48" s="692"/>
      <c r="AA48" s="692"/>
      <c r="AB48" s="692"/>
      <c r="AC48" s="692"/>
      <c r="AD48" s="692"/>
      <c r="AE48" s="692"/>
      <c r="AF48" s="692"/>
      <c r="AG48" s="692"/>
      <c r="AH48" s="692"/>
    </row>
    <row r="49" spans="1:34" ht="15.5" x14ac:dyDescent="0.35">
      <c r="A49" s="692"/>
      <c r="B49" s="680" t="s">
        <v>259</v>
      </c>
      <c r="C49" s="822">
        <v>0</v>
      </c>
      <c r="D49" s="823">
        <v>0</v>
      </c>
      <c r="E49" s="823">
        <v>5</v>
      </c>
      <c r="F49" s="822">
        <v>0</v>
      </c>
      <c r="G49" s="816">
        <v>0.43448246478317498</v>
      </c>
      <c r="H49" s="822">
        <v>0</v>
      </c>
      <c r="I49" s="823">
        <v>0</v>
      </c>
      <c r="J49" s="823">
        <v>3</v>
      </c>
      <c r="K49" s="822">
        <v>0</v>
      </c>
      <c r="L49" s="816">
        <v>0.56149703175504495</v>
      </c>
      <c r="M49" s="692"/>
      <c r="N49" s="692"/>
      <c r="O49" s="692"/>
      <c r="P49" s="692"/>
      <c r="Q49" s="692"/>
      <c r="R49" s="692"/>
      <c r="S49" s="692"/>
      <c r="T49" s="692"/>
      <c r="U49" s="692"/>
      <c r="V49" s="692"/>
      <c r="W49" s="692"/>
      <c r="X49" s="692"/>
      <c r="Y49" s="692"/>
      <c r="Z49" s="692"/>
      <c r="AA49" s="692"/>
      <c r="AB49" s="692"/>
      <c r="AC49" s="692"/>
      <c r="AD49" s="692"/>
      <c r="AE49" s="692"/>
      <c r="AF49" s="692"/>
      <c r="AG49" s="692"/>
      <c r="AH49" s="692"/>
    </row>
    <row r="50" spans="1:34" ht="15.5" x14ac:dyDescent="0.35">
      <c r="A50" s="692"/>
      <c r="B50" s="680" t="s">
        <v>1142</v>
      </c>
      <c r="C50" s="822"/>
      <c r="D50" s="823" t="s">
        <v>352</v>
      </c>
      <c r="E50" s="823" t="s">
        <v>352</v>
      </c>
      <c r="F50" s="822"/>
      <c r="G50" s="816"/>
      <c r="H50" s="822">
        <v>1</v>
      </c>
      <c r="I50" s="823">
        <v>2</v>
      </c>
      <c r="J50" s="823">
        <v>2</v>
      </c>
      <c r="K50" s="822">
        <v>0.34238022750665298</v>
      </c>
      <c r="L50" s="816">
        <v>1</v>
      </c>
      <c r="M50" s="692"/>
      <c r="N50" s="692"/>
      <c r="O50" s="692"/>
      <c r="P50" s="692"/>
      <c r="Q50" s="692"/>
      <c r="R50" s="692"/>
      <c r="S50" s="692"/>
      <c r="T50" s="692"/>
      <c r="U50" s="692"/>
      <c r="V50" s="692"/>
      <c r="W50" s="692"/>
      <c r="X50" s="692"/>
      <c r="Y50" s="692"/>
      <c r="Z50" s="692"/>
      <c r="AA50" s="692"/>
      <c r="AB50" s="692"/>
      <c r="AC50" s="692"/>
      <c r="AD50" s="692"/>
      <c r="AE50" s="692"/>
      <c r="AF50" s="692"/>
      <c r="AG50" s="692"/>
      <c r="AH50" s="692"/>
    </row>
    <row r="51" spans="1:34" ht="15.5" x14ac:dyDescent="0.35">
      <c r="A51" s="692"/>
      <c r="B51" s="680" t="s">
        <v>997</v>
      </c>
      <c r="C51" s="822">
        <v>0.12598425196850399</v>
      </c>
      <c r="D51" s="823">
        <v>16</v>
      </c>
      <c r="E51" s="823">
        <v>127</v>
      </c>
      <c r="F51" s="822">
        <v>7.9056349945939505E-2</v>
      </c>
      <c r="G51" s="816">
        <v>0.19487409338404099</v>
      </c>
      <c r="H51" s="822">
        <v>0.13114754098360701</v>
      </c>
      <c r="I51" s="823">
        <v>16</v>
      </c>
      <c r="J51" s="823">
        <v>122</v>
      </c>
      <c r="K51" s="822">
        <v>8.2364106919923699E-2</v>
      </c>
      <c r="L51" s="816">
        <v>0.20245028697361001</v>
      </c>
      <c r="M51" s="692"/>
      <c r="N51" s="692"/>
      <c r="O51" s="692"/>
      <c r="P51" s="692"/>
      <c r="Q51" s="692"/>
      <c r="R51" s="692"/>
      <c r="S51" s="692"/>
      <c r="T51" s="692"/>
      <c r="U51" s="692"/>
      <c r="V51" s="692"/>
      <c r="W51" s="692"/>
      <c r="X51" s="692"/>
      <c r="Y51" s="692"/>
      <c r="Z51" s="692"/>
      <c r="AA51" s="692"/>
      <c r="AB51" s="692"/>
      <c r="AC51" s="692"/>
      <c r="AD51" s="692"/>
      <c r="AE51" s="692"/>
      <c r="AF51" s="692"/>
      <c r="AG51" s="692"/>
      <c r="AH51" s="692"/>
    </row>
    <row r="52" spans="1:34" ht="15.5" x14ac:dyDescent="0.35">
      <c r="A52" s="692"/>
      <c r="B52" s="680" t="s">
        <v>1143</v>
      </c>
      <c r="C52" s="822">
        <v>4.5045045045045001E-2</v>
      </c>
      <c r="D52" s="823">
        <v>5</v>
      </c>
      <c r="E52" s="823">
        <v>111</v>
      </c>
      <c r="F52" s="822">
        <v>1.9391760082149101E-2</v>
      </c>
      <c r="G52" s="816">
        <v>0.10113491175598301</v>
      </c>
      <c r="H52" s="822">
        <v>4.85436893203883E-2</v>
      </c>
      <c r="I52" s="823">
        <v>5</v>
      </c>
      <c r="J52" s="823">
        <v>103</v>
      </c>
      <c r="K52" s="822">
        <v>2.0910814092532599E-2</v>
      </c>
      <c r="L52" s="816">
        <v>0.10864056955081</v>
      </c>
      <c r="M52" s="692"/>
      <c r="N52" s="692"/>
      <c r="O52" s="692"/>
      <c r="P52" s="692"/>
      <c r="Q52" s="692"/>
      <c r="R52" s="692"/>
      <c r="S52" s="692"/>
      <c r="T52" s="692"/>
      <c r="U52" s="692"/>
      <c r="V52" s="692"/>
      <c r="W52" s="692"/>
      <c r="X52" s="692"/>
      <c r="Y52" s="692"/>
      <c r="Z52" s="692"/>
      <c r="AA52" s="692"/>
      <c r="AB52" s="692"/>
      <c r="AC52" s="692"/>
      <c r="AD52" s="692"/>
      <c r="AE52" s="692"/>
      <c r="AF52" s="692"/>
      <c r="AG52" s="692"/>
      <c r="AH52" s="692"/>
    </row>
    <row r="53" spans="1:34" ht="15.5" x14ac:dyDescent="0.35">
      <c r="A53" s="692"/>
      <c r="B53" s="680" t="s">
        <v>227</v>
      </c>
      <c r="C53" s="822">
        <v>0.135135135135135</v>
      </c>
      <c r="D53" s="823">
        <v>15</v>
      </c>
      <c r="E53" s="823">
        <v>111</v>
      </c>
      <c r="F53" s="822">
        <v>8.3634396766943495E-2</v>
      </c>
      <c r="G53" s="816">
        <v>0.21104540936066701</v>
      </c>
      <c r="H53" s="822">
        <v>4.2735042735042701E-2</v>
      </c>
      <c r="I53" s="823">
        <v>5</v>
      </c>
      <c r="J53" s="823">
        <v>117</v>
      </c>
      <c r="K53" s="822">
        <v>1.8389831081890198E-2</v>
      </c>
      <c r="L53" s="816">
        <v>9.6152470507105306E-2</v>
      </c>
      <c r="M53" s="692"/>
      <c r="N53" s="692"/>
      <c r="O53" s="692"/>
      <c r="P53" s="692"/>
      <c r="Q53" s="692"/>
      <c r="R53" s="692"/>
      <c r="S53" s="692"/>
      <c r="T53" s="692"/>
      <c r="U53" s="692"/>
      <c r="V53" s="692"/>
      <c r="W53" s="692"/>
      <c r="X53" s="692"/>
      <c r="Y53" s="692"/>
      <c r="Z53" s="692"/>
      <c r="AA53" s="692"/>
      <c r="AB53" s="692"/>
      <c r="AC53" s="692"/>
      <c r="AD53" s="692"/>
      <c r="AE53" s="692"/>
      <c r="AF53" s="692"/>
      <c r="AG53" s="692"/>
      <c r="AH53" s="692"/>
    </row>
    <row r="54" spans="1:34" ht="15.5" x14ac:dyDescent="0.35">
      <c r="A54" s="692"/>
      <c r="B54" s="680" t="s">
        <v>988</v>
      </c>
      <c r="C54" s="822">
        <v>0.12598425196850399</v>
      </c>
      <c r="D54" s="823">
        <v>16</v>
      </c>
      <c r="E54" s="823">
        <v>127</v>
      </c>
      <c r="F54" s="822">
        <v>7.9056349945939505E-2</v>
      </c>
      <c r="G54" s="816">
        <v>0.19487409338404099</v>
      </c>
      <c r="H54" s="822">
        <v>0.13114754098360701</v>
      </c>
      <c r="I54" s="823">
        <v>16</v>
      </c>
      <c r="J54" s="823">
        <v>122</v>
      </c>
      <c r="K54" s="822">
        <v>8.2364106919923699E-2</v>
      </c>
      <c r="L54" s="816">
        <v>0.20245028697361001</v>
      </c>
      <c r="M54" s="692"/>
      <c r="N54" s="692"/>
      <c r="O54" s="692"/>
      <c r="P54" s="692"/>
      <c r="Q54" s="692"/>
      <c r="R54" s="692"/>
      <c r="S54" s="692"/>
      <c r="T54" s="692"/>
      <c r="U54" s="692"/>
      <c r="V54" s="692"/>
      <c r="W54" s="692"/>
      <c r="X54" s="692"/>
      <c r="Y54" s="692"/>
      <c r="Z54" s="692"/>
      <c r="AA54" s="692"/>
      <c r="AB54" s="692"/>
      <c r="AC54" s="692"/>
      <c r="AD54" s="692"/>
      <c r="AE54" s="692"/>
      <c r="AF54" s="692"/>
      <c r="AG54" s="692"/>
      <c r="AH54" s="692"/>
    </row>
    <row r="55" spans="1:34" ht="15.5" x14ac:dyDescent="0.35">
      <c r="A55" s="692"/>
      <c r="B55" s="680" t="s">
        <v>1144</v>
      </c>
      <c r="C55" s="822">
        <v>0</v>
      </c>
      <c r="D55" s="823">
        <v>0</v>
      </c>
      <c r="E55" s="823">
        <v>89</v>
      </c>
      <c r="F55" s="822">
        <v>0</v>
      </c>
      <c r="G55" s="816">
        <v>4.1376545236252497E-2</v>
      </c>
      <c r="H55" s="822">
        <v>0.11111111111111099</v>
      </c>
      <c r="I55" s="823">
        <v>10</v>
      </c>
      <c r="J55" s="823">
        <v>90</v>
      </c>
      <c r="K55" s="822">
        <v>6.1483191892977102E-2</v>
      </c>
      <c r="L55" s="816">
        <v>0.19257785021261001</v>
      </c>
      <c r="M55" s="692"/>
      <c r="N55" s="692"/>
      <c r="O55" s="692"/>
      <c r="P55" s="692"/>
      <c r="Q55" s="692"/>
      <c r="R55" s="692"/>
      <c r="S55" s="692"/>
      <c r="T55" s="692"/>
      <c r="U55" s="692"/>
      <c r="V55" s="692"/>
      <c r="W55" s="692"/>
      <c r="X55" s="692"/>
      <c r="Y55" s="692"/>
      <c r="Z55" s="692"/>
      <c r="AA55" s="692"/>
      <c r="AB55" s="692"/>
      <c r="AC55" s="692"/>
      <c r="AD55" s="692"/>
      <c r="AE55" s="692"/>
      <c r="AF55" s="692"/>
      <c r="AG55" s="692"/>
      <c r="AH55" s="692"/>
    </row>
    <row r="56" spans="1:34" ht="15.5" x14ac:dyDescent="0.35">
      <c r="A56" s="692"/>
      <c r="B56" s="692"/>
      <c r="C56" s="693"/>
      <c r="D56" s="692"/>
      <c r="E56" s="692"/>
      <c r="F56" s="693"/>
      <c r="G56" s="693"/>
      <c r="H56" s="692"/>
      <c r="I56" s="692"/>
      <c r="J56" s="693"/>
      <c r="K56" s="692"/>
      <c r="L56" s="692"/>
      <c r="M56" s="692"/>
      <c r="N56" s="692"/>
      <c r="O56" s="692"/>
      <c r="P56" s="692"/>
      <c r="Q56" s="692"/>
      <c r="R56" s="692"/>
      <c r="S56" s="692"/>
      <c r="T56" s="692"/>
      <c r="U56" s="692"/>
      <c r="V56" s="692"/>
      <c r="W56" s="692"/>
      <c r="X56" s="692"/>
      <c r="Y56" s="692"/>
      <c r="Z56" s="692"/>
      <c r="AA56" s="692"/>
      <c r="AB56" s="692"/>
      <c r="AC56" s="692"/>
      <c r="AD56" s="692"/>
      <c r="AE56" s="692"/>
      <c r="AF56" s="692"/>
      <c r="AG56" s="692"/>
      <c r="AH56" s="692"/>
    </row>
    <row r="57" spans="1:34" ht="15.5" x14ac:dyDescent="0.35">
      <c r="A57" s="692"/>
      <c r="B57" s="692"/>
      <c r="C57" s="693"/>
      <c r="D57" s="692"/>
      <c r="E57" s="692"/>
      <c r="F57" s="693"/>
      <c r="G57" s="693"/>
      <c r="H57" s="692"/>
      <c r="I57" s="692"/>
      <c r="J57" s="693"/>
      <c r="K57" s="692"/>
      <c r="L57" s="692"/>
      <c r="M57" s="692"/>
      <c r="N57" s="692"/>
      <c r="O57" s="692"/>
      <c r="P57" s="692"/>
      <c r="Q57" s="692"/>
      <c r="R57" s="692"/>
      <c r="S57" s="692"/>
      <c r="T57" s="692"/>
      <c r="U57" s="692"/>
      <c r="V57" s="692"/>
      <c r="W57" s="692"/>
      <c r="X57" s="692"/>
      <c r="Y57" s="692"/>
      <c r="Z57" s="692"/>
      <c r="AA57" s="692"/>
      <c r="AB57" s="692"/>
      <c r="AC57" s="692"/>
      <c r="AD57" s="692"/>
      <c r="AE57" s="692"/>
      <c r="AF57" s="692"/>
      <c r="AG57" s="692"/>
      <c r="AH57" s="692"/>
    </row>
    <row r="58" spans="1:34" ht="15.5" x14ac:dyDescent="0.35">
      <c r="A58" s="692"/>
      <c r="B58" s="64" t="s">
        <v>1156</v>
      </c>
      <c r="C58" s="713"/>
      <c r="D58" s="712"/>
      <c r="E58" s="712"/>
      <c r="F58" s="713"/>
      <c r="G58" s="712"/>
      <c r="H58" s="712"/>
      <c r="I58" s="712"/>
      <c r="J58" s="712"/>
      <c r="K58" s="712"/>
      <c r="L58" s="712"/>
      <c r="M58" s="692"/>
      <c r="N58" s="692"/>
      <c r="O58" s="692"/>
      <c r="P58" s="692"/>
      <c r="Q58" s="692"/>
      <c r="R58" s="692"/>
      <c r="S58" s="692"/>
      <c r="T58" s="692"/>
      <c r="U58" s="692"/>
      <c r="V58" s="692"/>
      <c r="W58" s="692"/>
      <c r="X58" s="692"/>
      <c r="Y58" s="692"/>
      <c r="Z58" s="692"/>
      <c r="AA58" s="692"/>
      <c r="AB58" s="692"/>
      <c r="AC58" s="692"/>
      <c r="AD58" s="692"/>
      <c r="AE58" s="692"/>
      <c r="AF58" s="692"/>
      <c r="AG58" s="692"/>
      <c r="AH58" s="692"/>
    </row>
    <row r="59" spans="1:34" ht="15.5" x14ac:dyDescent="0.35">
      <c r="A59" s="692"/>
      <c r="B59" s="113" t="s">
        <v>1157</v>
      </c>
      <c r="C59" s="713"/>
      <c r="D59" s="712"/>
      <c r="E59" s="712"/>
      <c r="F59" s="713"/>
      <c r="G59" s="712"/>
      <c r="H59" s="712"/>
      <c r="I59" s="712"/>
      <c r="J59" s="712"/>
      <c r="K59" s="712"/>
      <c r="L59" s="712"/>
      <c r="M59" s="692"/>
      <c r="N59" s="692"/>
      <c r="O59" s="692"/>
      <c r="P59" s="692"/>
      <c r="Q59" s="692"/>
      <c r="R59" s="692"/>
      <c r="S59" s="692"/>
      <c r="T59" s="692"/>
      <c r="U59" s="692"/>
      <c r="V59" s="692"/>
      <c r="W59" s="692"/>
      <c r="X59" s="692"/>
      <c r="Y59" s="692"/>
      <c r="Z59" s="692"/>
      <c r="AA59" s="692"/>
      <c r="AB59" s="692"/>
      <c r="AC59" s="692"/>
      <c r="AD59" s="692"/>
      <c r="AE59" s="692"/>
      <c r="AF59" s="692"/>
      <c r="AG59" s="692"/>
      <c r="AH59" s="692"/>
    </row>
    <row r="60" spans="1:34" ht="15.5" x14ac:dyDescent="0.35">
      <c r="A60" s="692"/>
      <c r="B60" s="712"/>
      <c r="C60" s="713"/>
      <c r="D60" s="712"/>
      <c r="E60" s="712"/>
      <c r="F60" s="713"/>
      <c r="G60" s="712"/>
      <c r="H60" s="712"/>
      <c r="I60" s="712"/>
      <c r="J60" s="712"/>
      <c r="K60" s="712"/>
      <c r="L60" s="712"/>
      <c r="M60" s="692"/>
      <c r="N60" s="692"/>
      <c r="O60" s="692"/>
      <c r="P60" s="692"/>
      <c r="Q60" s="692"/>
      <c r="R60" s="692"/>
      <c r="S60" s="692"/>
      <c r="T60" s="692"/>
      <c r="U60" s="692"/>
      <c r="V60" s="692"/>
      <c r="W60" s="692"/>
      <c r="X60" s="692"/>
      <c r="Y60" s="692"/>
      <c r="Z60" s="692"/>
      <c r="AA60" s="692"/>
      <c r="AB60" s="692"/>
      <c r="AC60" s="692"/>
      <c r="AD60" s="692"/>
      <c r="AE60" s="692"/>
      <c r="AF60" s="692"/>
      <c r="AG60" s="692"/>
      <c r="AH60" s="692"/>
    </row>
    <row r="61" spans="1:34" ht="15.5" x14ac:dyDescent="0.35">
      <c r="A61" s="712"/>
      <c r="B61" s="722"/>
      <c r="C61" s="726"/>
      <c r="D61" s="497"/>
      <c r="E61" s="497">
        <v>2019</v>
      </c>
      <c r="F61" s="497"/>
      <c r="G61" s="497"/>
      <c r="H61" s="796"/>
      <c r="I61" s="497"/>
      <c r="J61" s="497">
        <v>2020</v>
      </c>
      <c r="K61" s="497"/>
      <c r="L61" s="575"/>
      <c r="M61" s="692"/>
      <c r="N61" s="692"/>
      <c r="O61" s="692"/>
      <c r="P61" s="692"/>
      <c r="Q61" s="692"/>
      <c r="R61" s="692"/>
      <c r="S61" s="692"/>
      <c r="T61" s="692"/>
      <c r="U61" s="692"/>
      <c r="V61" s="692"/>
      <c r="W61" s="692"/>
      <c r="X61" s="692"/>
      <c r="Y61" s="692"/>
      <c r="Z61" s="692"/>
      <c r="AA61" s="692"/>
      <c r="AB61" s="692"/>
      <c r="AC61" s="692"/>
      <c r="AD61" s="692"/>
      <c r="AE61" s="692"/>
      <c r="AF61" s="692"/>
      <c r="AG61" s="692"/>
      <c r="AH61" s="692"/>
    </row>
    <row r="62" spans="1:34" ht="31" x14ac:dyDescent="0.35">
      <c r="A62" s="692"/>
      <c r="B62" s="821" t="s">
        <v>384</v>
      </c>
      <c r="C62" s="537" t="s">
        <v>1139</v>
      </c>
      <c r="D62" s="538" t="s">
        <v>1021</v>
      </c>
      <c r="E62" s="538" t="s">
        <v>716</v>
      </c>
      <c r="F62" s="537" t="s">
        <v>717</v>
      </c>
      <c r="G62" s="539" t="s">
        <v>719</v>
      </c>
      <c r="H62" s="537" t="s">
        <v>1139</v>
      </c>
      <c r="I62" s="538" t="s">
        <v>1021</v>
      </c>
      <c r="J62" s="538" t="s">
        <v>716</v>
      </c>
      <c r="K62" s="537" t="s">
        <v>717</v>
      </c>
      <c r="L62" s="539" t="s">
        <v>719</v>
      </c>
      <c r="M62" s="692"/>
      <c r="N62" s="693"/>
      <c r="O62" s="692"/>
      <c r="P62" s="692"/>
      <c r="Q62" s="693"/>
      <c r="R62" s="692"/>
      <c r="S62" s="692"/>
      <c r="T62" s="693"/>
      <c r="U62" s="692"/>
      <c r="V62" s="692"/>
      <c r="W62" s="692"/>
      <c r="X62" s="692"/>
      <c r="Y62" s="692"/>
      <c r="Z62" s="692"/>
      <c r="AA62" s="692"/>
      <c r="AB62" s="692"/>
      <c r="AC62" s="692"/>
      <c r="AD62" s="692"/>
      <c r="AE62" s="692"/>
      <c r="AF62" s="692"/>
      <c r="AG62" s="692"/>
      <c r="AH62" s="692"/>
    </row>
    <row r="63" spans="1:34" ht="15.5" x14ac:dyDescent="0.35">
      <c r="A63" s="692"/>
      <c r="B63" s="680" t="s">
        <v>251</v>
      </c>
      <c r="C63" s="822">
        <v>0</v>
      </c>
      <c r="D63" s="823">
        <v>0</v>
      </c>
      <c r="E63" s="823">
        <v>203</v>
      </c>
      <c r="F63" s="822">
        <v>0</v>
      </c>
      <c r="G63" s="825">
        <v>1.85719963618328E-2</v>
      </c>
      <c r="H63" s="822">
        <v>8.8888888888888906E-3</v>
      </c>
      <c r="I63" s="823">
        <v>2</v>
      </c>
      <c r="J63" s="823">
        <v>225</v>
      </c>
      <c r="K63" s="822">
        <v>2.44104822562496E-3</v>
      </c>
      <c r="L63" s="825">
        <v>3.1824852984339798E-2</v>
      </c>
      <c r="M63" s="692"/>
      <c r="N63" s="693"/>
      <c r="O63" s="692"/>
      <c r="P63" s="692"/>
      <c r="Q63" s="693"/>
      <c r="R63" s="692"/>
      <c r="S63" s="692"/>
      <c r="T63" s="693"/>
      <c r="U63" s="692"/>
      <c r="V63" s="692"/>
      <c r="W63" s="692"/>
      <c r="X63" s="692"/>
      <c r="Y63" s="692"/>
      <c r="Z63" s="692"/>
      <c r="AA63" s="692"/>
      <c r="AB63" s="692"/>
      <c r="AC63" s="692"/>
      <c r="AD63" s="692"/>
      <c r="AE63" s="692"/>
      <c r="AF63" s="692"/>
      <c r="AG63" s="692"/>
      <c r="AH63" s="692"/>
    </row>
    <row r="64" spans="1:34" ht="15.5" x14ac:dyDescent="0.35">
      <c r="A64" s="692"/>
      <c r="B64" s="680" t="s">
        <v>990</v>
      </c>
      <c r="C64" s="822">
        <v>1.2987012987013E-2</v>
      </c>
      <c r="D64" s="823">
        <v>2</v>
      </c>
      <c r="E64" s="823">
        <v>154</v>
      </c>
      <c r="F64" s="822">
        <v>3.5687626477338098E-3</v>
      </c>
      <c r="G64" s="816">
        <v>4.6110573055833902E-2</v>
      </c>
      <c r="H64" s="822">
        <v>0</v>
      </c>
      <c r="I64" s="823">
        <v>0</v>
      </c>
      <c r="J64" s="823">
        <v>186</v>
      </c>
      <c r="K64" s="822">
        <v>1.7347234759768102E-18</v>
      </c>
      <c r="L64" s="816">
        <v>2.0235089029327299E-2</v>
      </c>
      <c r="M64" s="692"/>
      <c r="N64" s="693"/>
      <c r="O64" s="692"/>
      <c r="P64" s="692"/>
      <c r="Q64" s="693"/>
      <c r="R64" s="692"/>
      <c r="S64" s="692"/>
      <c r="T64" s="693"/>
      <c r="U64" s="692"/>
      <c r="V64" s="692"/>
      <c r="W64" s="692"/>
      <c r="X64" s="692"/>
      <c r="Y64" s="692"/>
      <c r="Z64" s="692"/>
      <c r="AA64" s="692"/>
      <c r="AB64" s="692"/>
      <c r="AC64" s="692"/>
      <c r="AD64" s="692"/>
      <c r="AE64" s="692"/>
      <c r="AF64" s="692"/>
      <c r="AG64" s="692"/>
      <c r="AH64" s="692"/>
    </row>
    <row r="65" spans="1:34" ht="15.5" x14ac:dyDescent="0.35">
      <c r="A65" s="692"/>
      <c r="B65" s="680" t="s">
        <v>1140</v>
      </c>
      <c r="C65" s="822">
        <v>4.9261083743842402E-2</v>
      </c>
      <c r="D65" s="823">
        <v>10</v>
      </c>
      <c r="E65" s="823">
        <v>203</v>
      </c>
      <c r="F65" s="822">
        <v>2.6974669033235699E-2</v>
      </c>
      <c r="G65" s="816">
        <v>8.8289741480140599E-2</v>
      </c>
      <c r="H65" s="822">
        <v>4.4444444444444398E-2</v>
      </c>
      <c r="I65" s="823">
        <v>10</v>
      </c>
      <c r="J65" s="823">
        <v>225</v>
      </c>
      <c r="K65" s="822">
        <v>2.4317740906788999E-2</v>
      </c>
      <c r="L65" s="816">
        <v>7.9865561120553902E-2</v>
      </c>
      <c r="M65" s="692"/>
      <c r="N65" s="693"/>
      <c r="O65" s="692"/>
      <c r="P65" s="692"/>
      <c r="Q65" s="693"/>
      <c r="R65" s="692"/>
      <c r="S65" s="692"/>
      <c r="T65" s="693"/>
      <c r="U65" s="692"/>
      <c r="V65" s="692"/>
      <c r="W65" s="692"/>
      <c r="X65" s="692"/>
      <c r="Y65" s="692"/>
      <c r="Z65" s="692"/>
      <c r="AA65" s="692"/>
      <c r="AB65" s="692"/>
      <c r="AC65" s="692"/>
      <c r="AD65" s="692"/>
      <c r="AE65" s="692"/>
      <c r="AF65" s="692"/>
      <c r="AG65" s="692"/>
      <c r="AH65" s="692"/>
    </row>
    <row r="66" spans="1:34" ht="15.5" x14ac:dyDescent="0.35">
      <c r="A66" s="692"/>
      <c r="B66" s="680" t="s">
        <v>1141</v>
      </c>
      <c r="C66" s="822">
        <v>0.25</v>
      </c>
      <c r="D66" s="823">
        <v>1</v>
      </c>
      <c r="E66" s="823">
        <v>4</v>
      </c>
      <c r="F66" s="822">
        <v>4.5587260809700603E-2</v>
      </c>
      <c r="G66" s="816">
        <v>0.69935815741759799</v>
      </c>
      <c r="H66" s="822">
        <v>0</v>
      </c>
      <c r="I66" s="823">
        <v>0</v>
      </c>
      <c r="J66" s="823">
        <v>3</v>
      </c>
      <c r="K66" s="822">
        <v>0</v>
      </c>
      <c r="L66" s="816">
        <v>0.56149703175504495</v>
      </c>
      <c r="M66" s="692"/>
      <c r="N66" s="693"/>
      <c r="O66" s="692"/>
      <c r="P66" s="692"/>
      <c r="Q66" s="693"/>
      <c r="R66" s="692"/>
      <c r="S66" s="692"/>
      <c r="T66" s="693"/>
      <c r="U66" s="692"/>
      <c r="V66" s="692"/>
      <c r="W66" s="692"/>
      <c r="X66" s="692"/>
      <c r="Y66" s="692"/>
      <c r="Z66" s="692"/>
      <c r="AA66" s="692"/>
      <c r="AB66" s="692"/>
      <c r="AC66" s="692"/>
      <c r="AD66" s="692"/>
      <c r="AE66" s="692"/>
      <c r="AF66" s="692"/>
      <c r="AG66" s="692"/>
      <c r="AH66" s="692"/>
    </row>
    <row r="67" spans="1:34" ht="15.5" x14ac:dyDescent="0.35">
      <c r="A67" s="692"/>
      <c r="B67" s="680" t="s">
        <v>253</v>
      </c>
      <c r="C67" s="822">
        <v>0.231527093596059</v>
      </c>
      <c r="D67" s="823">
        <v>47</v>
      </c>
      <c r="E67" s="823">
        <v>203</v>
      </c>
      <c r="F67" s="822">
        <v>0.178813663179441</v>
      </c>
      <c r="G67" s="816">
        <v>0.29421267969464598</v>
      </c>
      <c r="H67" s="822">
        <v>0.21333333333333299</v>
      </c>
      <c r="I67" s="823">
        <v>48</v>
      </c>
      <c r="J67" s="823">
        <v>225</v>
      </c>
      <c r="K67" s="822">
        <v>0.16485089071506501</v>
      </c>
      <c r="L67" s="816">
        <v>0.271440065194824</v>
      </c>
      <c r="M67" s="692"/>
      <c r="N67" s="693"/>
      <c r="O67" s="692"/>
      <c r="P67" s="692"/>
      <c r="Q67" s="693"/>
      <c r="R67" s="692"/>
      <c r="S67" s="692"/>
      <c r="T67" s="693"/>
      <c r="U67" s="692"/>
      <c r="V67" s="692"/>
      <c r="W67" s="692"/>
      <c r="X67" s="692"/>
      <c r="Y67" s="692"/>
      <c r="Z67" s="692"/>
      <c r="AA67" s="692"/>
      <c r="AB67" s="692"/>
      <c r="AC67" s="692"/>
      <c r="AD67" s="692"/>
      <c r="AE67" s="692"/>
      <c r="AF67" s="692"/>
      <c r="AG67" s="692"/>
      <c r="AH67" s="692"/>
    </row>
    <row r="68" spans="1:34" ht="15.5" x14ac:dyDescent="0.35">
      <c r="A68" s="692"/>
      <c r="B68" s="680" t="s">
        <v>259</v>
      </c>
      <c r="C68" s="822">
        <v>0</v>
      </c>
      <c r="D68" s="823">
        <v>0</v>
      </c>
      <c r="E68" s="823">
        <v>4</v>
      </c>
      <c r="F68" s="822">
        <v>0</v>
      </c>
      <c r="G68" s="816">
        <v>0.48989083645459702</v>
      </c>
      <c r="H68" s="822">
        <v>0</v>
      </c>
      <c r="I68" s="823">
        <v>0</v>
      </c>
      <c r="J68" s="823">
        <v>3</v>
      </c>
      <c r="K68" s="822">
        <v>0</v>
      </c>
      <c r="L68" s="816">
        <v>0.56149703175504495</v>
      </c>
      <c r="M68" s="692"/>
      <c r="N68" s="693"/>
      <c r="O68" s="692"/>
      <c r="P68" s="692"/>
      <c r="Q68" s="693"/>
      <c r="R68" s="692"/>
      <c r="S68" s="692"/>
      <c r="T68" s="693"/>
      <c r="U68" s="692"/>
      <c r="V68" s="692"/>
      <c r="W68" s="692"/>
      <c r="X68" s="692"/>
      <c r="Y68" s="692"/>
      <c r="Z68" s="692"/>
      <c r="AA68" s="692"/>
      <c r="AB68" s="692"/>
      <c r="AC68" s="692"/>
      <c r="AD68" s="692"/>
      <c r="AE68" s="692"/>
      <c r="AF68" s="692"/>
      <c r="AG68" s="692"/>
      <c r="AH68" s="692"/>
    </row>
    <row r="69" spans="1:34" ht="15.5" x14ac:dyDescent="0.35">
      <c r="A69" s="692"/>
      <c r="B69" s="680" t="s">
        <v>997</v>
      </c>
      <c r="C69" s="822">
        <v>4.4334975369458102E-2</v>
      </c>
      <c r="D69" s="823">
        <v>9</v>
      </c>
      <c r="E69" s="823">
        <v>203</v>
      </c>
      <c r="F69" s="822">
        <v>2.34974168994103E-2</v>
      </c>
      <c r="G69" s="816">
        <v>8.2097752198811699E-2</v>
      </c>
      <c r="H69" s="822">
        <v>4.4444444444444398E-2</v>
      </c>
      <c r="I69" s="823">
        <v>10</v>
      </c>
      <c r="J69" s="823">
        <v>225</v>
      </c>
      <c r="K69" s="822">
        <v>2.4317740906788999E-2</v>
      </c>
      <c r="L69" s="816">
        <v>7.9865561120553902E-2</v>
      </c>
      <c r="M69" s="692"/>
      <c r="N69" s="693"/>
      <c r="O69" s="692"/>
      <c r="P69" s="692"/>
      <c r="Q69" s="693"/>
      <c r="R69" s="692"/>
      <c r="S69" s="692"/>
      <c r="T69" s="693"/>
      <c r="U69" s="692"/>
      <c r="V69" s="692"/>
      <c r="W69" s="692"/>
      <c r="X69" s="692"/>
      <c r="Y69" s="692"/>
      <c r="Z69" s="692"/>
      <c r="AA69" s="692"/>
      <c r="AB69" s="692"/>
      <c r="AC69" s="692"/>
      <c r="AD69" s="692"/>
      <c r="AE69" s="692"/>
      <c r="AF69" s="692"/>
      <c r="AG69" s="692"/>
      <c r="AH69" s="692"/>
    </row>
    <row r="70" spans="1:34" ht="15.5" x14ac:dyDescent="0.35">
      <c r="A70" s="692"/>
      <c r="B70" s="680" t="s">
        <v>1143</v>
      </c>
      <c r="C70" s="822">
        <v>0</v>
      </c>
      <c r="D70" s="823">
        <v>0</v>
      </c>
      <c r="E70" s="823">
        <v>53</v>
      </c>
      <c r="F70" s="822">
        <v>0</v>
      </c>
      <c r="G70" s="816">
        <v>6.7581988576541893E-2</v>
      </c>
      <c r="H70" s="822">
        <v>0</v>
      </c>
      <c r="I70" s="823">
        <v>0</v>
      </c>
      <c r="J70" s="823">
        <v>43</v>
      </c>
      <c r="K70" s="822">
        <v>6.9388939039072299E-18</v>
      </c>
      <c r="L70" s="816">
        <v>8.20098032257911E-2</v>
      </c>
      <c r="M70" s="692"/>
      <c r="N70" s="693"/>
      <c r="O70" s="692"/>
      <c r="P70" s="692"/>
      <c r="Q70" s="693"/>
      <c r="R70" s="692"/>
      <c r="S70" s="692"/>
      <c r="T70" s="693"/>
      <c r="U70" s="692"/>
      <c r="V70" s="692"/>
      <c r="W70" s="692"/>
      <c r="X70" s="692"/>
      <c r="Y70" s="692"/>
      <c r="Z70" s="692"/>
      <c r="AA70" s="692"/>
      <c r="AB70" s="692"/>
      <c r="AC70" s="692"/>
      <c r="AD70" s="692"/>
      <c r="AE70" s="692"/>
      <c r="AF70" s="692"/>
      <c r="AG70" s="692"/>
      <c r="AH70" s="692"/>
    </row>
    <row r="71" spans="1:34" ht="15.5" x14ac:dyDescent="0.35">
      <c r="A71" s="692"/>
      <c r="B71" s="680" t="s">
        <v>227</v>
      </c>
      <c r="C71" s="822">
        <v>3.77358490566038E-2</v>
      </c>
      <c r="D71" s="823">
        <v>2</v>
      </c>
      <c r="E71" s="823">
        <v>53</v>
      </c>
      <c r="F71" s="822">
        <v>1.04102872758269E-2</v>
      </c>
      <c r="G71" s="816">
        <v>0.12754287197418401</v>
      </c>
      <c r="H71" s="822">
        <v>1.9354838709677399E-2</v>
      </c>
      <c r="I71" s="823">
        <v>3</v>
      </c>
      <c r="J71" s="823">
        <v>155</v>
      </c>
      <c r="K71" s="822">
        <v>6.60387672162948E-3</v>
      </c>
      <c r="L71" s="816">
        <v>5.5353869661218302E-2</v>
      </c>
      <c r="M71" s="692"/>
      <c r="N71" s="693"/>
      <c r="O71" s="692"/>
      <c r="P71" s="692"/>
      <c r="Q71" s="693"/>
      <c r="R71" s="692"/>
      <c r="S71" s="692"/>
      <c r="T71" s="693"/>
      <c r="U71" s="692"/>
      <c r="V71" s="692"/>
      <c r="W71" s="692"/>
      <c r="X71" s="692"/>
      <c r="Y71" s="692"/>
      <c r="Z71" s="692"/>
      <c r="AA71" s="692"/>
      <c r="AB71" s="692"/>
      <c r="AC71" s="692"/>
      <c r="AD71" s="692"/>
      <c r="AE71" s="692"/>
      <c r="AF71" s="692"/>
      <c r="AG71" s="692"/>
      <c r="AH71" s="692"/>
    </row>
    <row r="72" spans="1:34" ht="15.5" x14ac:dyDescent="0.35">
      <c r="A72" s="692"/>
      <c r="B72" s="680" t="s">
        <v>988</v>
      </c>
      <c r="C72" s="822">
        <v>3.9603960396039598E-2</v>
      </c>
      <c r="D72" s="823">
        <v>8</v>
      </c>
      <c r="E72" s="823">
        <v>202</v>
      </c>
      <c r="F72" s="822">
        <v>2.0202235474112901E-2</v>
      </c>
      <c r="G72" s="816">
        <v>7.6189710708010602E-2</v>
      </c>
      <c r="H72" s="822">
        <v>4.4444444444444398E-2</v>
      </c>
      <c r="I72" s="823">
        <v>10</v>
      </c>
      <c r="J72" s="823">
        <v>225</v>
      </c>
      <c r="K72" s="822">
        <v>2.4317740906788999E-2</v>
      </c>
      <c r="L72" s="816">
        <v>7.9865561120553902E-2</v>
      </c>
      <c r="M72" s="692"/>
      <c r="N72" s="693"/>
      <c r="O72" s="692"/>
      <c r="P72" s="692"/>
      <c r="Q72" s="693"/>
      <c r="R72" s="692"/>
      <c r="S72" s="692"/>
      <c r="T72" s="693"/>
      <c r="U72" s="692"/>
      <c r="V72" s="692"/>
      <c r="W72" s="692"/>
      <c r="X72" s="692"/>
      <c r="Y72" s="692"/>
      <c r="Z72" s="692"/>
      <c r="AA72" s="692"/>
      <c r="AB72" s="692"/>
      <c r="AC72" s="692"/>
      <c r="AD72" s="692"/>
      <c r="AE72" s="692"/>
      <c r="AF72" s="692"/>
      <c r="AG72" s="692"/>
      <c r="AH72" s="692"/>
    </row>
    <row r="73" spans="1:34" ht="15.5" x14ac:dyDescent="0.35">
      <c r="A73" s="692"/>
      <c r="B73" s="680" t="s">
        <v>1144</v>
      </c>
      <c r="C73" s="822">
        <v>0</v>
      </c>
      <c r="D73" s="823">
        <v>0</v>
      </c>
      <c r="E73" s="823">
        <v>49</v>
      </c>
      <c r="F73" s="822">
        <v>0</v>
      </c>
      <c r="G73" s="816">
        <v>7.2697819220496396E-2</v>
      </c>
      <c r="H73" s="822">
        <v>9.7560975609756101E-2</v>
      </c>
      <c r="I73" s="823">
        <v>4</v>
      </c>
      <c r="J73" s="823">
        <v>41</v>
      </c>
      <c r="K73" s="822">
        <v>3.8597084898089398E-2</v>
      </c>
      <c r="L73" s="816">
        <v>0.22547681305523401</v>
      </c>
      <c r="M73" s="692"/>
      <c r="N73" s="693"/>
      <c r="O73" s="692"/>
      <c r="P73" s="692"/>
      <c r="Q73" s="693"/>
      <c r="R73" s="692"/>
      <c r="S73" s="692"/>
      <c r="T73" s="693"/>
      <c r="U73" s="692"/>
      <c r="V73" s="692"/>
      <c r="W73" s="692"/>
      <c r="X73" s="692"/>
      <c r="Y73" s="692"/>
      <c r="Z73" s="692"/>
      <c r="AA73" s="692"/>
      <c r="AB73" s="692"/>
      <c r="AC73" s="692"/>
      <c r="AD73" s="692"/>
      <c r="AE73" s="692"/>
      <c r="AF73" s="692"/>
      <c r="AG73" s="692"/>
      <c r="AH73" s="692"/>
    </row>
  </sheetData>
  <conditionalFormatting sqref="C37:F38 D23:E23">
    <cfRule type="containsText" dxfId="7" priority="10" operator="containsText" text="NR">
      <formula>NOT(ISERROR(SEARCH("NR",C23)))</formula>
    </cfRule>
  </conditionalFormatting>
  <conditionalFormatting sqref="H24:K24 C24:F27 F23">
    <cfRule type="containsText" dxfId="6" priority="7" operator="containsText" text="NR">
      <formula>NOT(ISERROR(SEARCH("NR",C23)))</formula>
    </cfRule>
  </conditionalFormatting>
  <conditionalFormatting sqref="H43:K43 C43:F46">
    <cfRule type="containsText" dxfId="5" priority="6" operator="containsText" text="NR">
      <formula>NOT(ISERROR(SEARCH("NR",C43)))</formula>
    </cfRule>
  </conditionalFormatting>
  <conditionalFormatting sqref="H62:K62 C62:F65">
    <cfRule type="containsText" dxfId="4" priority="5" operator="containsText" text="NR">
      <formula>NOT(ISERROR(SEARCH("NR",C62)))</formula>
    </cfRule>
  </conditionalFormatting>
  <conditionalFormatting sqref="D42:E42">
    <cfRule type="containsText" dxfId="3" priority="4" operator="containsText" text="NR">
      <formula>NOT(ISERROR(SEARCH("NR",D42)))</formula>
    </cfRule>
  </conditionalFormatting>
  <conditionalFormatting sqref="F42">
    <cfRule type="containsText" dxfId="2" priority="3" operator="containsText" text="NR">
      <formula>NOT(ISERROR(SEARCH("NR",F42)))</formula>
    </cfRule>
  </conditionalFormatting>
  <conditionalFormatting sqref="D61:E61">
    <cfRule type="containsText" dxfId="1" priority="2" operator="containsText" text="NR">
      <formula>NOT(ISERROR(SEARCH("NR",D61)))</formula>
    </cfRule>
  </conditionalFormatting>
  <conditionalFormatting sqref="F61">
    <cfRule type="containsText" dxfId="0" priority="1" operator="containsText" text="NR">
      <formula>NOT(ISERROR(SEARCH("NR",F61)))</formula>
    </cfRule>
  </conditionalFormatting>
  <hyperlinks>
    <hyperlink ref="B8" location="Contents!A1" display="Contents!A1"/>
    <hyperlink ref="M8" location="'Tab 36 - G+ve MSSA'!A1" display="Click here to view Human Staphylococcus data"/>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1F497D"/>
  </sheetPr>
  <dimension ref="A1:H47"/>
  <sheetViews>
    <sheetView showGridLines="0" zoomScale="80" zoomScaleNormal="80" workbookViewId="0">
      <selection activeCell="D8" sqref="D8"/>
    </sheetView>
  </sheetViews>
  <sheetFormatPr defaultColWidth="9.1796875" defaultRowHeight="12.5" x14ac:dyDescent="0.25"/>
  <cols>
    <col min="1" max="1" width="1.453125" style="15" customWidth="1"/>
    <col min="2" max="2" width="43.81640625" style="15" customWidth="1"/>
    <col min="3" max="7" width="10.54296875" style="15" customWidth="1"/>
    <col min="8" max="8" width="10.1796875" style="15" customWidth="1"/>
    <col min="9" max="16384" width="9.1796875" style="15"/>
  </cols>
  <sheetData>
    <row r="1" spans="1:8" ht="5.15" customHeight="1" x14ac:dyDescent="0.35">
      <c r="A1" s="919"/>
      <c r="B1" s="37"/>
      <c r="C1" s="37"/>
      <c r="D1" s="22"/>
      <c r="E1" s="22"/>
      <c r="F1" s="22"/>
      <c r="G1" s="22"/>
      <c r="H1" s="22"/>
    </row>
    <row r="2" spans="1:8" ht="15.5" x14ac:dyDescent="0.35">
      <c r="B2" s="37"/>
      <c r="C2" s="37"/>
      <c r="D2" s="22"/>
      <c r="E2" s="22"/>
      <c r="F2" s="22"/>
      <c r="G2" s="22"/>
      <c r="H2" s="22"/>
    </row>
    <row r="3" spans="1:8" ht="15.5" x14ac:dyDescent="0.35">
      <c r="B3" s="37"/>
      <c r="C3" s="37"/>
      <c r="D3" s="22"/>
      <c r="E3" s="22"/>
      <c r="F3" s="22"/>
      <c r="G3" s="22"/>
      <c r="H3" s="22"/>
    </row>
    <row r="4" spans="1:8" ht="15.75" customHeight="1" x14ac:dyDescent="0.35">
      <c r="B4" s="37"/>
      <c r="C4" s="37"/>
      <c r="D4" s="22"/>
      <c r="E4" s="22"/>
      <c r="F4" s="22"/>
      <c r="G4" s="22"/>
      <c r="H4" s="22"/>
    </row>
    <row r="5" spans="1:8" ht="15.75" customHeight="1" x14ac:dyDescent="0.35">
      <c r="B5" s="37"/>
      <c r="C5" s="37"/>
      <c r="D5" s="22"/>
      <c r="E5" s="22"/>
      <c r="F5" s="22"/>
      <c r="G5" s="22"/>
      <c r="H5" s="22"/>
    </row>
    <row r="6" spans="1:8" ht="18" x14ac:dyDescent="0.4">
      <c r="B6" s="19"/>
      <c r="C6" s="20"/>
      <c r="D6" s="19"/>
      <c r="E6" s="19"/>
      <c r="F6" s="19"/>
      <c r="G6" s="19"/>
      <c r="H6" s="19"/>
    </row>
    <row r="7" spans="1:8" ht="18" x14ac:dyDescent="0.4">
      <c r="B7" s="19"/>
      <c r="C7" s="20"/>
      <c r="D7" s="19"/>
      <c r="E7" s="19"/>
      <c r="F7" s="19"/>
      <c r="G7" s="19"/>
      <c r="H7" s="19"/>
    </row>
    <row r="8" spans="1:8" ht="18" x14ac:dyDescent="0.4">
      <c r="B8" s="171" t="s">
        <v>131</v>
      </c>
      <c r="C8" s="20"/>
      <c r="D8" s="151" t="s">
        <v>34</v>
      </c>
      <c r="E8" s="19"/>
      <c r="F8" s="19"/>
      <c r="G8" s="19"/>
      <c r="H8" s="19"/>
    </row>
    <row r="9" spans="1:8" ht="18" x14ac:dyDescent="0.4">
      <c r="B9" s="19"/>
      <c r="C9" s="20"/>
      <c r="D9" s="19"/>
      <c r="E9" s="19"/>
      <c r="F9" s="19"/>
      <c r="G9" s="19"/>
      <c r="H9" s="19"/>
    </row>
    <row r="10" spans="1:8" ht="18" x14ac:dyDescent="0.4">
      <c r="B10" s="20" t="s">
        <v>170</v>
      </c>
      <c r="C10" s="20"/>
      <c r="D10" s="19"/>
      <c r="E10" s="19"/>
      <c r="F10" s="19"/>
      <c r="G10" s="19"/>
      <c r="H10" s="19"/>
    </row>
    <row r="11" spans="1:8" ht="18" x14ac:dyDescent="0.4">
      <c r="B11" s="20"/>
      <c r="C11" s="20"/>
      <c r="D11" s="19"/>
      <c r="E11" s="19"/>
      <c r="F11" s="19"/>
      <c r="G11" s="19"/>
      <c r="H11" s="19"/>
    </row>
    <row r="12" spans="1:8" ht="15.5" x14ac:dyDescent="0.35">
      <c r="B12" s="18" t="s">
        <v>192</v>
      </c>
      <c r="C12" s="22"/>
      <c r="D12" s="22"/>
      <c r="E12" s="22"/>
      <c r="F12" s="22"/>
      <c r="G12" s="22"/>
      <c r="H12" s="22"/>
    </row>
    <row r="13" spans="1:8" ht="15.5" x14ac:dyDescent="0.35">
      <c r="B13" s="918" t="s">
        <v>193</v>
      </c>
      <c r="C13" s="22"/>
      <c r="D13" s="22"/>
      <c r="E13" s="22"/>
      <c r="F13" s="22"/>
      <c r="G13" s="22"/>
      <c r="H13" s="22"/>
    </row>
    <row r="14" spans="1:8" ht="15.5" x14ac:dyDescent="0.35">
      <c r="B14" s="17"/>
      <c r="C14" s="22"/>
      <c r="D14" s="22"/>
      <c r="E14" s="22"/>
      <c r="F14" s="22"/>
      <c r="G14" s="22"/>
      <c r="H14" s="22"/>
    </row>
    <row r="15" spans="1:8" ht="29.25" customHeight="1" thickBot="1" x14ac:dyDescent="0.4">
      <c r="B15" s="177" t="s">
        <v>194</v>
      </c>
      <c r="C15" s="178">
        <v>2016</v>
      </c>
      <c r="D15" s="179">
        <v>2017</v>
      </c>
      <c r="E15" s="179">
        <v>2018</v>
      </c>
      <c r="F15" s="179">
        <v>2019</v>
      </c>
      <c r="G15" s="179">
        <v>2020</v>
      </c>
      <c r="H15" s="188"/>
    </row>
    <row r="16" spans="1:8" ht="15.75" customHeight="1" x14ac:dyDescent="0.35">
      <c r="B16" s="30" t="s">
        <v>134</v>
      </c>
      <c r="C16" s="957">
        <v>0.84237993198810901</v>
      </c>
      <c r="D16" s="196">
        <v>0.83893366521330703</v>
      </c>
      <c r="E16" s="196">
        <v>0.83223995243442095</v>
      </c>
      <c r="F16" s="196">
        <v>0.82892225768555305</v>
      </c>
      <c r="G16" s="196">
        <v>0.84199568584596496</v>
      </c>
      <c r="H16" s="188"/>
    </row>
    <row r="17" spans="2:8" ht="15.75" customHeight="1" x14ac:dyDescent="0.35">
      <c r="B17" s="189" t="s">
        <v>137</v>
      </c>
      <c r="C17" s="197">
        <v>0.15762006801189099</v>
      </c>
      <c r="D17" s="198">
        <v>0.16106633478669299</v>
      </c>
      <c r="E17" s="198">
        <v>0.167760047565579</v>
      </c>
      <c r="F17" s="198">
        <v>0.171077742314447</v>
      </c>
      <c r="G17" s="198">
        <v>0.15800431415403501</v>
      </c>
      <c r="H17" s="188"/>
    </row>
    <row r="18" spans="2:8" ht="18" x14ac:dyDescent="0.4">
      <c r="B18" s="20"/>
      <c r="C18" s="20"/>
      <c r="D18" s="19"/>
      <c r="E18" s="19"/>
      <c r="F18" s="19"/>
      <c r="G18" s="19"/>
      <c r="H18" s="19"/>
    </row>
    <row r="19" spans="2:8" ht="15.5" x14ac:dyDescent="0.35">
      <c r="B19" s="18" t="s">
        <v>195</v>
      </c>
      <c r="C19" s="22"/>
      <c r="D19" s="22"/>
      <c r="E19" s="22"/>
      <c r="F19" s="22"/>
      <c r="G19" s="22"/>
      <c r="H19" s="22"/>
    </row>
    <row r="20" spans="2:8" ht="15.5" x14ac:dyDescent="0.35">
      <c r="B20" s="918" t="s">
        <v>196</v>
      </c>
      <c r="C20" s="22"/>
      <c r="D20" s="22"/>
      <c r="E20" s="22"/>
      <c r="F20" s="22"/>
      <c r="G20" s="22"/>
      <c r="H20" s="22"/>
    </row>
    <row r="21" spans="2:8" ht="15.75" customHeight="1" x14ac:dyDescent="0.35">
      <c r="B21" s="30"/>
      <c r="C21" s="199"/>
      <c r="D21" s="199"/>
      <c r="E21" s="199"/>
      <c r="F21" s="199"/>
      <c r="G21" s="199"/>
      <c r="H21" s="188"/>
    </row>
    <row r="22" spans="2:8" ht="29.25" customHeight="1" thickBot="1" x14ac:dyDescent="0.4">
      <c r="B22" s="177" t="s">
        <v>194</v>
      </c>
      <c r="C22" s="178">
        <v>2016</v>
      </c>
      <c r="D22" s="179">
        <v>2017</v>
      </c>
      <c r="E22" s="179">
        <v>2018</v>
      </c>
      <c r="F22" s="179">
        <v>2019</v>
      </c>
      <c r="G22" s="179">
        <v>2020</v>
      </c>
      <c r="H22" s="30"/>
    </row>
    <row r="23" spans="2:8" ht="15" customHeight="1" x14ac:dyDescent="0.35">
      <c r="B23" s="30" t="s">
        <v>197</v>
      </c>
      <c r="C23" s="957">
        <v>0.76904982125383703</v>
      </c>
      <c r="D23" s="196">
        <v>0.75457532389749704</v>
      </c>
      <c r="E23" s="196">
        <v>0.73348925944309895</v>
      </c>
      <c r="F23" s="196">
        <v>0.71461007577384605</v>
      </c>
      <c r="G23" s="196">
        <v>0.71027361668989297</v>
      </c>
      <c r="H23" s="40"/>
    </row>
    <row r="24" spans="2:8" ht="15" customHeight="1" x14ac:dyDescent="0.35">
      <c r="B24" s="30" t="s">
        <v>198</v>
      </c>
      <c r="C24" s="957">
        <v>4.2044683506247203E-2</v>
      </c>
      <c r="D24" s="196">
        <v>5.2794918143663598E-2</v>
      </c>
      <c r="E24" s="196">
        <v>6.4018970568931105E-2</v>
      </c>
      <c r="F24" s="196">
        <v>7.8669285873560799E-2</v>
      </c>
      <c r="G24" s="196">
        <v>7.81563992917782E-2</v>
      </c>
      <c r="H24" s="30"/>
    </row>
    <row r="25" spans="2:8" ht="15" customHeight="1" x14ac:dyDescent="0.35">
      <c r="B25" s="30" t="s">
        <v>199</v>
      </c>
      <c r="C25" s="957">
        <v>1.3131384248509701E-3</v>
      </c>
      <c r="D25" s="196">
        <v>2.1061603785200301E-3</v>
      </c>
      <c r="E25" s="196">
        <v>5.3122805983406296E-3</v>
      </c>
      <c r="F25" s="196">
        <v>7.0947890063543699E-3</v>
      </c>
      <c r="G25" s="196">
        <v>1.1197183094241401E-2</v>
      </c>
      <c r="H25" s="30"/>
    </row>
    <row r="26" spans="2:8" ht="15" customHeight="1" x14ac:dyDescent="0.35">
      <c r="B26" s="189" t="s">
        <v>200</v>
      </c>
      <c r="C26" s="197">
        <v>2.9972288803173701E-2</v>
      </c>
      <c r="D26" s="198">
        <v>2.94572627936261E-2</v>
      </c>
      <c r="E26" s="198">
        <v>2.94194418240501E-2</v>
      </c>
      <c r="F26" s="198">
        <v>2.85481070317922E-2</v>
      </c>
      <c r="G26" s="198">
        <v>4.2368486770051998E-2</v>
      </c>
      <c r="H26" s="30"/>
    </row>
    <row r="27" spans="2:8" ht="15" customHeight="1" x14ac:dyDescent="0.35">
      <c r="B27" s="30" t="s">
        <v>201</v>
      </c>
      <c r="C27" s="957">
        <v>0.13211670877386</v>
      </c>
      <c r="D27" s="196">
        <v>0.13566340895158299</v>
      </c>
      <c r="E27" s="196">
        <v>0.14062488693841799</v>
      </c>
      <c r="F27" s="196">
        <v>0.143289706516288</v>
      </c>
      <c r="G27" s="196">
        <v>0.13191582436945501</v>
      </c>
      <c r="H27" s="40"/>
    </row>
    <row r="28" spans="2:8" ht="15" customHeight="1" x14ac:dyDescent="0.35">
      <c r="B28" s="189" t="s">
        <v>202</v>
      </c>
      <c r="C28" s="197">
        <v>2.5503359238031001E-2</v>
      </c>
      <c r="D28" s="198">
        <v>2.5402925835109301E-2</v>
      </c>
      <c r="E28" s="198">
        <v>2.71351606271612E-2</v>
      </c>
      <c r="F28" s="198">
        <v>2.7788035798159399E-2</v>
      </c>
      <c r="G28" s="198">
        <v>2.6088489784580001E-2</v>
      </c>
      <c r="H28" s="30"/>
    </row>
    <row r="29" spans="2:8" ht="18" x14ac:dyDescent="0.4">
      <c r="B29" s="20"/>
      <c r="C29" s="20"/>
      <c r="D29" s="19"/>
      <c r="E29" s="19"/>
      <c r="F29" s="19"/>
      <c r="G29" s="19"/>
      <c r="H29" s="19"/>
    </row>
    <row r="30" spans="2:8" ht="15.5" x14ac:dyDescent="0.35">
      <c r="B30" s="18" t="s">
        <v>203</v>
      </c>
      <c r="C30" s="22"/>
      <c r="D30" s="22"/>
      <c r="E30" s="22"/>
      <c r="F30" s="22"/>
      <c r="G30" s="22"/>
      <c r="H30" s="22"/>
    </row>
    <row r="31" spans="2:8" ht="15.5" x14ac:dyDescent="0.35">
      <c r="B31" s="918" t="s">
        <v>204</v>
      </c>
      <c r="C31" s="22"/>
      <c r="D31" s="22"/>
      <c r="E31" s="22"/>
      <c r="F31" s="22"/>
      <c r="G31" s="22"/>
      <c r="H31" s="22"/>
    </row>
    <row r="32" spans="2:8" ht="15.75" customHeight="1" x14ac:dyDescent="0.35">
      <c r="B32" s="59"/>
      <c r="C32" s="175"/>
      <c r="D32" s="175"/>
      <c r="E32" s="175"/>
      <c r="F32" s="175"/>
      <c r="G32" s="175"/>
      <c r="H32" s="193"/>
    </row>
    <row r="33" spans="2:8" ht="15.75" customHeight="1" thickBot="1" x14ac:dyDescent="0.4">
      <c r="B33" s="177" t="s">
        <v>205</v>
      </c>
      <c r="C33" s="178">
        <v>2016</v>
      </c>
      <c r="D33" s="179">
        <v>2017</v>
      </c>
      <c r="E33" s="179">
        <v>2018</v>
      </c>
      <c r="F33" s="179">
        <v>2019</v>
      </c>
      <c r="G33" s="179">
        <v>2020</v>
      </c>
      <c r="H33" s="188"/>
    </row>
    <row r="34" spans="2:8" ht="15.75" customHeight="1" x14ac:dyDescent="0.35">
      <c r="B34" s="30" t="s">
        <v>180</v>
      </c>
      <c r="C34" s="957">
        <v>0.91294888689809495</v>
      </c>
      <c r="D34" s="196">
        <v>0.89944575499379797</v>
      </c>
      <c r="E34" s="196">
        <v>0.88134348428904197</v>
      </c>
      <c r="F34" s="196">
        <v>0.86209541262544898</v>
      </c>
      <c r="G34" s="196">
        <v>0.84355968638517598</v>
      </c>
      <c r="H34" s="188"/>
    </row>
    <row r="35" spans="2:8" ht="15.75" customHeight="1" x14ac:dyDescent="0.35">
      <c r="B35" s="30" t="s">
        <v>181</v>
      </c>
      <c r="C35" s="957">
        <v>4.9911781975880101E-2</v>
      </c>
      <c r="D35" s="196">
        <v>6.2930980520658902E-2</v>
      </c>
      <c r="E35" s="196">
        <v>7.6923692958582895E-2</v>
      </c>
      <c r="F35" s="196">
        <v>9.4905505485176095E-2</v>
      </c>
      <c r="G35" s="196">
        <v>9.2822802545898295E-2</v>
      </c>
      <c r="H35" s="188"/>
    </row>
    <row r="36" spans="2:8" ht="18.75" customHeight="1" x14ac:dyDescent="0.35">
      <c r="B36" s="30" t="s">
        <v>182</v>
      </c>
      <c r="C36" s="957">
        <v>3.5580487693285603E-2</v>
      </c>
      <c r="D36" s="196">
        <v>3.5112743730621801E-2</v>
      </c>
      <c r="E36" s="196">
        <v>3.5349711027443498E-2</v>
      </c>
      <c r="F36" s="196">
        <v>3.4440029528826799E-2</v>
      </c>
      <c r="G36" s="196">
        <v>5.0319125717946903E-2</v>
      </c>
      <c r="H36" s="188"/>
    </row>
    <row r="37" spans="2:8" ht="15.75" customHeight="1" x14ac:dyDescent="0.35">
      <c r="B37" s="189" t="s">
        <v>183</v>
      </c>
      <c r="C37" s="197">
        <v>1.55884343273921E-3</v>
      </c>
      <c r="D37" s="198">
        <v>2.5105207549210901E-3</v>
      </c>
      <c r="E37" s="198">
        <v>6.38311172493155E-3</v>
      </c>
      <c r="F37" s="198">
        <v>8.5590523605480699E-3</v>
      </c>
      <c r="G37" s="198">
        <v>1.32983853509789E-2</v>
      </c>
      <c r="H37" s="188"/>
    </row>
    <row r="38" spans="2:8" ht="18" x14ac:dyDescent="0.4">
      <c r="B38" s="20"/>
      <c r="C38" s="20"/>
      <c r="D38" s="19"/>
      <c r="E38" s="19"/>
      <c r="F38" s="19"/>
      <c r="G38" s="19"/>
      <c r="H38" s="19"/>
    </row>
    <row r="39" spans="2:8" ht="15.5" x14ac:dyDescent="0.35">
      <c r="B39" s="18" t="s">
        <v>206</v>
      </c>
      <c r="C39" s="22"/>
      <c r="D39" s="22"/>
      <c r="E39" s="22"/>
      <c r="F39" s="22"/>
      <c r="G39" s="22"/>
      <c r="H39" s="22"/>
    </row>
    <row r="40" spans="2:8" ht="15.5" x14ac:dyDescent="0.35">
      <c r="B40" s="918" t="s">
        <v>207</v>
      </c>
      <c r="C40" s="22"/>
      <c r="D40" s="22"/>
      <c r="E40" s="22"/>
      <c r="F40" s="22"/>
      <c r="G40" s="22"/>
      <c r="H40" s="22"/>
    </row>
    <row r="41" spans="2:8" ht="15.75" customHeight="1" x14ac:dyDescent="0.35">
      <c r="B41" s="59"/>
      <c r="C41" s="175"/>
      <c r="D41" s="175"/>
      <c r="E41" s="175"/>
      <c r="F41" s="175"/>
      <c r="G41" s="175"/>
      <c r="H41" s="193"/>
    </row>
    <row r="42" spans="2:8" ht="15.75" customHeight="1" thickBot="1" x14ac:dyDescent="0.4">
      <c r="B42" s="177" t="s">
        <v>208</v>
      </c>
      <c r="C42" s="178">
        <v>2016</v>
      </c>
      <c r="D42" s="179">
        <v>2017</v>
      </c>
      <c r="E42" s="179">
        <v>2018</v>
      </c>
      <c r="F42" s="179">
        <v>2019</v>
      </c>
      <c r="G42" s="179">
        <v>2020</v>
      </c>
      <c r="H42" s="193"/>
    </row>
    <row r="43" spans="2:8" ht="15.5" x14ac:dyDescent="0.35">
      <c r="B43" s="30" t="s">
        <v>188</v>
      </c>
      <c r="C43" s="957">
        <v>0.83819725774952103</v>
      </c>
      <c r="D43" s="196">
        <v>0.84228283415804095</v>
      </c>
      <c r="E43" s="196">
        <v>0.83825016134098396</v>
      </c>
      <c r="F43" s="196">
        <v>0.83757071245957904</v>
      </c>
      <c r="G43" s="196">
        <v>0.83488748440661698</v>
      </c>
      <c r="H43" s="193"/>
    </row>
    <row r="44" spans="2:8" ht="15.5" x14ac:dyDescent="0.35">
      <c r="B44" s="189" t="s">
        <v>189</v>
      </c>
      <c r="C44" s="197">
        <v>0.161802742250479</v>
      </c>
      <c r="D44" s="198">
        <v>0.157717165841959</v>
      </c>
      <c r="E44" s="198">
        <v>0.16174983865901599</v>
      </c>
      <c r="F44" s="198">
        <v>0.16242928754042099</v>
      </c>
      <c r="G44" s="198">
        <v>0.165112515593383</v>
      </c>
      <c r="H44" s="193"/>
    </row>
    <row r="45" spans="2:8" ht="15.5" x14ac:dyDescent="0.35">
      <c r="B45" s="59"/>
      <c r="C45" s="175"/>
      <c r="D45" s="175"/>
      <c r="E45" s="175"/>
      <c r="F45" s="175"/>
      <c r="G45" s="175"/>
      <c r="H45" s="193"/>
    </row>
    <row r="46" spans="2:8" ht="15.5" x14ac:dyDescent="0.35">
      <c r="B46" s="30"/>
      <c r="C46" s="30"/>
      <c r="D46" s="30"/>
      <c r="E46" s="30"/>
      <c r="F46" s="30"/>
      <c r="G46" s="30"/>
      <c r="H46" s="30"/>
    </row>
    <row r="47" spans="2:8" ht="15.5" x14ac:dyDescent="0.35">
      <c r="B47" s="30"/>
      <c r="C47" s="30"/>
      <c r="D47" s="30"/>
      <c r="E47" s="30"/>
      <c r="F47" s="30"/>
      <c r="G47" s="194" t="s">
        <v>191</v>
      </c>
      <c r="H47" s="30"/>
    </row>
  </sheetData>
  <dataConsolidate/>
  <hyperlinks>
    <hyperlink ref="B8" location="Contents!A1" display="Contents!A1"/>
    <hyperlink ref="D8" location="'Tab 3 - Total Use AWaRe'!A1" display="Tab 3 - Total Use AWaRe"/>
  </hyperlinks>
  <pageMargins left="0.7" right="0.7" top="0.75" bottom="0.75" header="0.3" footer="0.3"/>
  <pageSetup paperSize="9" scale="6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1F497D"/>
  </sheetPr>
  <dimension ref="B1:S40"/>
  <sheetViews>
    <sheetView showGridLines="0" zoomScale="80" zoomScaleNormal="80" workbookViewId="0">
      <selection activeCell="D8" sqref="D8"/>
    </sheetView>
  </sheetViews>
  <sheetFormatPr defaultColWidth="9.1796875" defaultRowHeight="12.5" x14ac:dyDescent="0.25"/>
  <cols>
    <col min="1" max="1" width="1.453125" style="15" customWidth="1"/>
    <col min="2" max="2" width="33.54296875" style="15" customWidth="1"/>
    <col min="3" max="7" width="10.54296875" style="15" customWidth="1"/>
    <col min="8" max="9" width="12.54296875" style="15" customWidth="1"/>
    <col min="10" max="11" width="9.1796875" style="15"/>
    <col min="12" max="12" width="45.453125" style="15" bestFit="1" customWidth="1"/>
    <col min="13" max="13" width="6.453125" style="15" bestFit="1" customWidth="1"/>
    <col min="14" max="17" width="9.1796875" style="15"/>
    <col min="18" max="19" width="10.453125" style="15" bestFit="1" customWidth="1"/>
    <col min="20" max="16384" width="9.1796875" style="15"/>
  </cols>
  <sheetData>
    <row r="1" spans="2:19" ht="5.15" customHeight="1" x14ac:dyDescent="0.35">
      <c r="B1" s="37"/>
      <c r="C1" s="37"/>
      <c r="D1" s="22"/>
      <c r="E1" s="22"/>
      <c r="F1" s="22"/>
      <c r="G1" s="22"/>
      <c r="H1" s="22"/>
      <c r="I1" s="30"/>
      <c r="J1" s="30"/>
      <c r="K1" s="30"/>
      <c r="L1" s="30"/>
      <c r="M1" s="30"/>
      <c r="N1" s="30"/>
      <c r="O1" s="30"/>
      <c r="P1" s="30"/>
      <c r="Q1" s="30"/>
      <c r="R1" s="30"/>
      <c r="S1" s="30"/>
    </row>
    <row r="2" spans="2:19" ht="15.5" x14ac:dyDescent="0.35">
      <c r="B2" s="37"/>
      <c r="C2" s="37"/>
      <c r="D2" s="22"/>
      <c r="E2" s="22"/>
      <c r="F2" s="22"/>
      <c r="G2" s="22"/>
      <c r="H2" s="22"/>
      <c r="I2" s="30"/>
      <c r="J2" s="30"/>
      <c r="K2" s="30"/>
      <c r="L2" s="30"/>
      <c r="M2" s="30"/>
      <c r="N2" s="30"/>
      <c r="O2" s="30"/>
      <c r="P2" s="30"/>
      <c r="Q2" s="30"/>
      <c r="R2" s="30"/>
      <c r="S2" s="30"/>
    </row>
    <row r="3" spans="2:19" ht="15.5" x14ac:dyDescent="0.35">
      <c r="B3" s="37"/>
      <c r="C3" s="37"/>
      <c r="D3" s="22"/>
      <c r="E3" s="22"/>
      <c r="F3" s="22"/>
      <c r="G3" s="22"/>
      <c r="H3" s="22"/>
      <c r="I3" s="30"/>
      <c r="J3" s="30"/>
      <c r="K3" s="30"/>
      <c r="L3" s="30"/>
      <c r="M3" s="30"/>
      <c r="N3" s="30"/>
      <c r="O3" s="30"/>
      <c r="P3" s="30"/>
      <c r="Q3" s="30"/>
      <c r="R3" s="30"/>
      <c r="S3" s="30"/>
    </row>
    <row r="4" spans="2:19" ht="15.75" customHeight="1" x14ac:dyDescent="0.35">
      <c r="B4" s="37"/>
      <c r="C4" s="37"/>
      <c r="D4" s="22"/>
      <c r="E4" s="22"/>
      <c r="F4" s="22"/>
      <c r="G4" s="22"/>
      <c r="H4" s="22"/>
      <c r="I4" s="30"/>
      <c r="J4" s="30"/>
      <c r="K4" s="30"/>
      <c r="L4" s="30"/>
      <c r="M4" s="30"/>
      <c r="N4" s="30"/>
      <c r="O4" s="30"/>
      <c r="P4" s="30"/>
      <c r="Q4" s="30"/>
      <c r="R4" s="30"/>
      <c r="S4" s="30"/>
    </row>
    <row r="5" spans="2:19" ht="15.75" customHeight="1" x14ac:dyDescent="0.35">
      <c r="B5" s="37"/>
      <c r="C5" s="37"/>
      <c r="D5" s="22"/>
      <c r="E5" s="22"/>
      <c r="F5" s="22"/>
      <c r="G5" s="22"/>
      <c r="H5" s="22"/>
      <c r="I5" s="30"/>
      <c r="J5" s="30"/>
      <c r="K5" s="30"/>
      <c r="L5" s="30"/>
      <c r="M5" s="30"/>
      <c r="N5" s="30"/>
      <c r="O5" s="30"/>
      <c r="P5" s="30"/>
      <c r="Q5" s="30"/>
      <c r="R5" s="30"/>
      <c r="S5" s="30"/>
    </row>
    <row r="6" spans="2:19" ht="18" x14ac:dyDescent="0.4">
      <c r="B6" s="19"/>
      <c r="C6" s="20"/>
      <c r="D6" s="19"/>
      <c r="E6" s="19"/>
      <c r="F6" s="19"/>
      <c r="G6" s="19"/>
      <c r="H6" s="19"/>
      <c r="I6" s="30"/>
      <c r="J6" s="30"/>
      <c r="K6" s="30"/>
      <c r="L6" s="30"/>
      <c r="M6" s="30"/>
      <c r="N6" s="30"/>
      <c r="O6" s="30"/>
      <c r="P6" s="30"/>
      <c r="Q6" s="30"/>
      <c r="R6" s="30"/>
      <c r="S6" s="30"/>
    </row>
    <row r="7" spans="2:19" ht="18" x14ac:dyDescent="0.4">
      <c r="B7" s="19"/>
      <c r="C7" s="20"/>
      <c r="D7" s="19"/>
      <c r="E7" s="19"/>
      <c r="F7" s="19"/>
      <c r="G7" s="19"/>
      <c r="H7" s="19"/>
      <c r="I7" s="30"/>
      <c r="J7" s="30"/>
      <c r="K7" s="30"/>
      <c r="L7" s="30"/>
      <c r="M7" s="30"/>
      <c r="N7" s="30"/>
      <c r="O7" s="30"/>
      <c r="P7" s="30"/>
      <c r="Q7" s="30"/>
      <c r="R7" s="30"/>
      <c r="S7" s="30"/>
    </row>
    <row r="8" spans="2:19" ht="18" x14ac:dyDescent="0.4">
      <c r="B8" s="171" t="s">
        <v>131</v>
      </c>
      <c r="C8" s="20"/>
      <c r="D8" s="151" t="s">
        <v>41</v>
      </c>
      <c r="E8" s="19"/>
      <c r="F8" s="19"/>
      <c r="G8" s="19"/>
      <c r="H8" s="19"/>
      <c r="I8" s="30"/>
      <c r="J8" s="30"/>
      <c r="K8" s="30"/>
      <c r="L8" s="30"/>
      <c r="M8" s="30"/>
      <c r="N8" s="30"/>
      <c r="O8" s="30"/>
      <c r="P8" s="30"/>
      <c r="Q8" s="30"/>
      <c r="R8" s="30"/>
      <c r="S8" s="30"/>
    </row>
    <row r="9" spans="2:19" ht="18" x14ac:dyDescent="0.4">
      <c r="B9" s="19"/>
      <c r="C9" s="20"/>
      <c r="D9" s="19"/>
      <c r="E9" s="19"/>
      <c r="F9" s="19"/>
      <c r="G9" s="19"/>
      <c r="H9" s="19"/>
      <c r="I9" s="30"/>
      <c r="J9" s="30"/>
      <c r="K9" s="30"/>
      <c r="L9" s="30"/>
      <c r="M9" s="30"/>
      <c r="N9" s="30"/>
      <c r="O9" s="30"/>
      <c r="P9" s="30"/>
      <c r="Q9" s="30"/>
      <c r="R9" s="30"/>
      <c r="S9" s="30"/>
    </row>
    <row r="10" spans="2:19" ht="18" x14ac:dyDescent="0.4">
      <c r="B10" s="20" t="s">
        <v>209</v>
      </c>
      <c r="C10" s="20"/>
      <c r="D10" s="19"/>
      <c r="E10" s="19"/>
      <c r="F10" s="19"/>
      <c r="G10" s="19"/>
      <c r="H10" s="19"/>
      <c r="I10" s="30"/>
      <c r="J10" s="30"/>
      <c r="K10" s="30"/>
      <c r="L10" s="30"/>
      <c r="M10" s="30"/>
      <c r="N10" s="30"/>
      <c r="O10" s="30"/>
      <c r="P10" s="30"/>
      <c r="Q10" s="30"/>
      <c r="R10" s="30"/>
      <c r="S10" s="30"/>
    </row>
    <row r="11" spans="2:19" ht="18" x14ac:dyDescent="0.4">
      <c r="B11" s="20"/>
      <c r="C11" s="20"/>
      <c r="D11" s="19"/>
      <c r="E11" s="19"/>
      <c r="F11" s="19"/>
      <c r="G11" s="19"/>
      <c r="H11" s="19"/>
      <c r="I11" s="30"/>
      <c r="J11" s="30"/>
      <c r="K11" s="30"/>
      <c r="L11" s="30"/>
      <c r="M11" s="30"/>
      <c r="N11" s="30"/>
      <c r="O11" s="30"/>
      <c r="P11" s="30"/>
      <c r="Q11" s="30"/>
      <c r="R11" s="30"/>
      <c r="S11" s="30"/>
    </row>
    <row r="12" spans="2:19" ht="15.5" x14ac:dyDescent="0.35">
      <c r="B12" s="18" t="s">
        <v>210</v>
      </c>
      <c r="C12" s="22"/>
      <c r="D12" s="22"/>
      <c r="E12" s="22"/>
      <c r="F12" s="22"/>
      <c r="G12" s="22"/>
      <c r="H12" s="22"/>
      <c r="I12" s="30"/>
      <c r="J12" s="30"/>
      <c r="K12" s="30"/>
      <c r="L12" s="30"/>
      <c r="M12" s="30"/>
      <c r="N12" s="30"/>
      <c r="O12" s="30"/>
      <c r="P12" s="30"/>
      <c r="Q12" s="30"/>
      <c r="R12" s="30"/>
      <c r="S12" s="30"/>
    </row>
    <row r="13" spans="2:19" ht="15.5" x14ac:dyDescent="0.35">
      <c r="B13" s="918" t="s">
        <v>211</v>
      </c>
      <c r="C13" s="22"/>
      <c r="D13" s="22"/>
      <c r="E13" s="22"/>
      <c r="F13" s="22"/>
      <c r="G13" s="22"/>
      <c r="H13" s="22"/>
      <c r="I13" s="30"/>
      <c r="J13" s="30"/>
      <c r="K13" s="30"/>
      <c r="L13" s="30"/>
      <c r="M13" s="30"/>
      <c r="N13" s="30"/>
      <c r="O13" s="30"/>
      <c r="P13" s="30"/>
      <c r="Q13" s="30"/>
      <c r="R13" s="30"/>
      <c r="S13" s="30"/>
    </row>
    <row r="14" spans="2:19" ht="15.75" customHeight="1" x14ac:dyDescent="0.35">
      <c r="B14" s="30"/>
      <c r="C14" s="30"/>
      <c r="D14" s="30"/>
      <c r="E14" s="30"/>
      <c r="F14" s="30"/>
      <c r="G14" s="30"/>
      <c r="H14" s="30"/>
      <c r="I14" s="30"/>
      <c r="J14" s="30"/>
      <c r="K14" s="30"/>
      <c r="L14" s="30"/>
      <c r="M14" s="30"/>
      <c r="N14" s="30"/>
      <c r="O14" s="30"/>
      <c r="P14" s="30"/>
      <c r="Q14" s="30"/>
      <c r="R14" s="30"/>
      <c r="S14" s="30"/>
    </row>
    <row r="15" spans="2:19" ht="15.5" x14ac:dyDescent="0.35">
      <c r="B15" s="59" t="s">
        <v>212</v>
      </c>
      <c r="C15" s="30"/>
      <c r="D15" s="30"/>
      <c r="E15" s="30"/>
      <c r="F15" s="30"/>
      <c r="G15" s="30"/>
      <c r="H15" s="30"/>
      <c r="I15" s="30"/>
      <c r="J15" s="30"/>
      <c r="K15" s="30"/>
      <c r="L15" s="30"/>
      <c r="M15" s="30"/>
      <c r="N15" s="30"/>
      <c r="O15" s="30"/>
      <c r="P15" s="30"/>
      <c r="Q15" s="30"/>
      <c r="R15" s="30"/>
      <c r="S15" s="30"/>
    </row>
    <row r="16" spans="2:19" ht="31.5" thickBot="1" x14ac:dyDescent="0.4">
      <c r="B16" s="200" t="s">
        <v>213</v>
      </c>
      <c r="C16" s="178">
        <v>2016</v>
      </c>
      <c r="D16" s="179">
        <v>2017</v>
      </c>
      <c r="E16" s="179">
        <v>2018</v>
      </c>
      <c r="F16" s="179">
        <v>2019</v>
      </c>
      <c r="G16" s="179">
        <v>2020</v>
      </c>
      <c r="H16" s="180" t="s">
        <v>174</v>
      </c>
      <c r="I16" s="180" t="s">
        <v>175</v>
      </c>
      <c r="J16" s="30"/>
      <c r="K16" s="201"/>
      <c r="L16" s="30"/>
      <c r="M16" s="30"/>
      <c r="N16" s="30"/>
      <c r="O16" s="30"/>
      <c r="P16" s="30"/>
      <c r="Q16" s="30"/>
      <c r="R16" s="30"/>
      <c r="S16" s="30"/>
    </row>
    <row r="17" spans="2:19" ht="16.5" customHeight="1" x14ac:dyDescent="0.35">
      <c r="B17" s="30" t="s">
        <v>214</v>
      </c>
      <c r="C17" s="958">
        <v>13.2795508925595</v>
      </c>
      <c r="D17" s="202">
        <v>13.240272691491599</v>
      </c>
      <c r="E17" s="202">
        <v>13.0945373850103</v>
      </c>
      <c r="F17" s="202">
        <v>13.2835879827261</v>
      </c>
      <c r="G17" s="202">
        <v>11.772152620738099</v>
      </c>
      <c r="H17" s="187">
        <v>-0.11378216216533101</v>
      </c>
      <c r="I17" s="187">
        <v>-0.113512744822267</v>
      </c>
      <c r="J17" s="30"/>
      <c r="K17" s="201"/>
      <c r="L17" s="30"/>
      <c r="M17" s="30"/>
      <c r="N17" s="30"/>
      <c r="O17" s="30"/>
      <c r="P17" s="30"/>
      <c r="Q17" s="30"/>
      <c r="R17" s="30"/>
      <c r="S17" s="30"/>
    </row>
    <row r="18" spans="2:19" ht="16.5" customHeight="1" x14ac:dyDescent="0.35">
      <c r="B18" s="30" t="s">
        <v>215</v>
      </c>
      <c r="C18" s="957">
        <v>0.57300928986314603</v>
      </c>
      <c r="D18" s="196">
        <v>0.57905143744332399</v>
      </c>
      <c r="E18" s="196">
        <v>0.59182123865774094</v>
      </c>
      <c r="F18" s="196">
        <v>0.609601493945507</v>
      </c>
      <c r="G18" s="196">
        <v>0.61247139006572404</v>
      </c>
      <c r="H18" s="187">
        <v>4.7078233054212403E-3</v>
      </c>
      <c r="I18" s="187">
        <v>6.8868168283978098E-2</v>
      </c>
      <c r="J18" s="30"/>
      <c r="K18" s="201"/>
      <c r="L18" s="30"/>
      <c r="M18" s="30"/>
      <c r="N18" s="30"/>
      <c r="O18" s="30"/>
      <c r="P18" s="30"/>
      <c r="Q18" s="30"/>
      <c r="R18" s="30"/>
      <c r="S18" s="30"/>
    </row>
    <row r="19" spans="2:19" ht="18" x14ac:dyDescent="0.4">
      <c r="B19" s="20"/>
      <c r="C19" s="20"/>
      <c r="D19" s="19"/>
      <c r="E19" s="19"/>
      <c r="F19" s="19"/>
      <c r="G19" s="19"/>
      <c r="H19" s="19"/>
      <c r="I19" s="30"/>
      <c r="J19" s="30"/>
      <c r="K19" s="30"/>
      <c r="L19" s="30"/>
      <c r="M19" s="30"/>
      <c r="N19" s="30"/>
      <c r="O19" s="30"/>
      <c r="P19" s="30"/>
      <c r="Q19" s="30"/>
      <c r="R19" s="30"/>
      <c r="S19" s="30"/>
    </row>
    <row r="20" spans="2:19" ht="15.5" x14ac:dyDescent="0.35">
      <c r="B20" s="18" t="s">
        <v>216</v>
      </c>
      <c r="C20" s="22"/>
      <c r="D20" s="22"/>
      <c r="E20" s="22"/>
      <c r="F20" s="22"/>
      <c r="G20" s="22"/>
      <c r="H20" s="22"/>
      <c r="I20" s="30"/>
      <c r="J20" s="30"/>
      <c r="K20" s="30"/>
      <c r="L20" s="30"/>
      <c r="M20" s="30"/>
      <c r="N20" s="30"/>
      <c r="O20" s="30"/>
      <c r="P20" s="30"/>
      <c r="Q20" s="30"/>
      <c r="R20" s="30"/>
      <c r="S20" s="30"/>
    </row>
    <row r="21" spans="2:19" ht="15.5" x14ac:dyDescent="0.35">
      <c r="B21" s="918" t="s">
        <v>211</v>
      </c>
      <c r="C21" s="22"/>
      <c r="D21" s="22"/>
      <c r="E21" s="22"/>
      <c r="F21" s="22"/>
      <c r="G21" s="22"/>
      <c r="H21" s="22"/>
      <c r="I21" s="30"/>
      <c r="J21" s="30"/>
      <c r="K21" s="30"/>
      <c r="L21" s="30"/>
      <c r="M21" s="30"/>
      <c r="N21" s="30"/>
      <c r="O21" s="30"/>
      <c r="P21" s="30"/>
      <c r="Q21" s="30"/>
      <c r="R21" s="30"/>
      <c r="S21" s="30"/>
    </row>
    <row r="22" spans="2:19" ht="15.5" x14ac:dyDescent="0.35">
      <c r="B22" s="30"/>
      <c r="C22" s="176"/>
      <c r="D22" s="176"/>
      <c r="E22" s="176"/>
      <c r="F22" s="176"/>
      <c r="G22" s="176"/>
      <c r="H22" s="199"/>
      <c r="I22" s="199"/>
      <c r="J22" s="30"/>
      <c r="K22" s="30"/>
      <c r="L22" s="30"/>
      <c r="M22" s="30"/>
      <c r="N22" s="30"/>
      <c r="O22" s="30"/>
      <c r="P22" s="30"/>
      <c r="Q22" s="30"/>
      <c r="R22" s="30"/>
      <c r="S22" s="30"/>
    </row>
    <row r="23" spans="2:19" ht="31.5" thickBot="1" x14ac:dyDescent="0.4">
      <c r="B23" s="200" t="s">
        <v>217</v>
      </c>
      <c r="C23" s="178">
        <v>2016</v>
      </c>
      <c r="D23" s="179">
        <v>2017</v>
      </c>
      <c r="E23" s="179">
        <v>2018</v>
      </c>
      <c r="F23" s="179">
        <v>2019</v>
      </c>
      <c r="G23" s="179">
        <v>2020</v>
      </c>
      <c r="H23" s="180" t="s">
        <v>174</v>
      </c>
      <c r="I23" s="180" t="s">
        <v>175</v>
      </c>
      <c r="J23" s="30"/>
      <c r="K23" s="30"/>
      <c r="L23" s="30"/>
      <c r="M23" s="30"/>
      <c r="N23" s="30"/>
      <c r="O23" s="30"/>
      <c r="P23" s="30"/>
      <c r="Q23" s="30"/>
      <c r="R23" s="30"/>
      <c r="S23" s="30"/>
    </row>
    <row r="24" spans="2:19" ht="15.5" x14ac:dyDescent="0.35">
      <c r="B24" s="30" t="s">
        <v>214</v>
      </c>
      <c r="C24" s="958">
        <v>9.7146822187334898</v>
      </c>
      <c r="D24" s="202">
        <v>9.4538011477092994</v>
      </c>
      <c r="E24" s="202">
        <v>8.8352071517774196</v>
      </c>
      <c r="F24" s="202">
        <v>8.2783385206504203</v>
      </c>
      <c r="G24" s="202">
        <v>7.1863221292955801</v>
      </c>
      <c r="H24" s="187">
        <v>-0.131912507398773</v>
      </c>
      <c r="I24" s="187">
        <v>-0.26026173913978401</v>
      </c>
      <c r="J24" s="30"/>
      <c r="K24" s="30"/>
      <c r="L24" s="30"/>
      <c r="M24" s="30"/>
      <c r="N24" s="30"/>
      <c r="O24" s="30"/>
      <c r="P24" s="30"/>
      <c r="Q24" s="30"/>
      <c r="R24" s="30"/>
      <c r="S24" s="30"/>
    </row>
    <row r="25" spans="2:19" ht="17.25" customHeight="1" x14ac:dyDescent="0.35">
      <c r="B25" s="30" t="s">
        <v>215</v>
      </c>
      <c r="C25" s="957">
        <v>0.41918610082827101</v>
      </c>
      <c r="D25" s="196">
        <v>0.41345350442836698</v>
      </c>
      <c r="E25" s="196">
        <v>0.39931637801487102</v>
      </c>
      <c r="F25" s="196">
        <v>0.37990394885309398</v>
      </c>
      <c r="G25" s="196">
        <v>0.37388376160160303</v>
      </c>
      <c r="H25" s="187">
        <v>-1.5846603515612501E-2</v>
      </c>
      <c r="I25" s="187">
        <v>-0.108072140600928</v>
      </c>
      <c r="J25" s="30"/>
      <c r="K25" s="30"/>
      <c r="L25" s="30"/>
      <c r="M25" s="30"/>
      <c r="N25" s="30"/>
      <c r="O25" s="30"/>
      <c r="P25" s="30"/>
      <c r="Q25" s="30"/>
      <c r="R25" s="30"/>
      <c r="S25" s="30"/>
    </row>
    <row r="26" spans="2:19" ht="18" x14ac:dyDescent="0.4">
      <c r="B26" s="20"/>
      <c r="C26" s="20"/>
      <c r="D26" s="19"/>
      <c r="E26" s="19"/>
      <c r="F26" s="19"/>
      <c r="G26" s="19"/>
      <c r="H26" s="19"/>
      <c r="I26" s="30"/>
      <c r="J26" s="30"/>
      <c r="K26" s="30"/>
      <c r="L26" s="30"/>
      <c r="M26" s="30"/>
      <c r="N26" s="30"/>
      <c r="O26" s="30"/>
      <c r="P26" s="30"/>
      <c r="Q26" s="30"/>
      <c r="R26" s="30"/>
      <c r="S26" s="30"/>
    </row>
    <row r="27" spans="2:19" ht="15.5" x14ac:dyDescent="0.35">
      <c r="B27" s="18" t="s">
        <v>218</v>
      </c>
      <c r="C27" s="22"/>
      <c r="D27" s="22"/>
      <c r="E27" s="22"/>
      <c r="F27" s="22"/>
      <c r="G27" s="22"/>
      <c r="H27" s="22"/>
      <c r="I27" s="30"/>
      <c r="J27" s="30"/>
      <c r="K27" s="30"/>
      <c r="L27" s="30"/>
      <c r="M27" s="30"/>
      <c r="N27" s="30"/>
      <c r="O27" s="30"/>
      <c r="P27" s="30"/>
      <c r="Q27" s="30"/>
      <c r="R27" s="30"/>
      <c r="S27" s="30"/>
    </row>
    <row r="28" spans="2:19" ht="15.5" x14ac:dyDescent="0.35">
      <c r="B28" s="918" t="s">
        <v>211</v>
      </c>
      <c r="C28" s="22"/>
      <c r="D28" s="22"/>
      <c r="E28" s="22"/>
      <c r="F28" s="22"/>
      <c r="G28" s="22"/>
      <c r="H28" s="22"/>
      <c r="I28" s="30"/>
      <c r="J28" s="30"/>
      <c r="K28" s="30"/>
      <c r="L28" s="30"/>
      <c r="M28" s="30"/>
      <c r="N28" s="30"/>
      <c r="O28" s="30"/>
      <c r="P28" s="30"/>
      <c r="Q28" s="30"/>
      <c r="R28" s="30"/>
      <c r="S28" s="30"/>
    </row>
    <row r="29" spans="2:19" ht="15.5" x14ac:dyDescent="0.35">
      <c r="B29" s="30"/>
      <c r="C29" s="30"/>
      <c r="D29" s="30"/>
      <c r="E29" s="30"/>
      <c r="F29" s="30"/>
      <c r="G29" s="30"/>
      <c r="H29" s="30"/>
      <c r="I29" s="30"/>
      <c r="J29" s="30"/>
      <c r="K29" s="30"/>
      <c r="L29" s="30"/>
      <c r="M29" s="30"/>
      <c r="N29" s="30"/>
      <c r="O29" s="30"/>
      <c r="P29" s="30"/>
      <c r="Q29" s="30"/>
      <c r="R29" s="30"/>
      <c r="S29" s="30"/>
    </row>
    <row r="30" spans="2:19" ht="31.5" thickBot="1" x14ac:dyDescent="0.4">
      <c r="B30" s="200" t="s">
        <v>219</v>
      </c>
      <c r="C30" s="178">
        <v>2016</v>
      </c>
      <c r="D30" s="179">
        <v>2017</v>
      </c>
      <c r="E30" s="179">
        <v>2018</v>
      </c>
      <c r="F30" s="179">
        <v>2019</v>
      </c>
      <c r="G30" s="179">
        <v>2020</v>
      </c>
      <c r="H30" s="180" t="s">
        <v>174</v>
      </c>
      <c r="I30" s="180" t="s">
        <v>175</v>
      </c>
      <c r="J30" s="30"/>
      <c r="K30" s="30"/>
      <c r="L30" s="30"/>
      <c r="M30" s="30"/>
      <c r="N30" s="30"/>
      <c r="O30" s="30"/>
      <c r="P30" s="30"/>
      <c r="Q30" s="30"/>
      <c r="R30" s="30"/>
      <c r="S30" s="30"/>
    </row>
    <row r="31" spans="2:19" ht="15.5" x14ac:dyDescent="0.35">
      <c r="B31" s="30" t="s">
        <v>214</v>
      </c>
      <c r="C31" s="958">
        <v>0.101500447202769</v>
      </c>
      <c r="D31" s="202">
        <v>9.2797167380058707E-2</v>
      </c>
      <c r="E31" s="202">
        <v>9.7493709061606093E-2</v>
      </c>
      <c r="F31" s="202">
        <v>0.101472436406209</v>
      </c>
      <c r="G31" s="202">
        <v>9.0340235811310204E-2</v>
      </c>
      <c r="H31" s="187">
        <v>-0.109706645362635</v>
      </c>
      <c r="I31" s="187">
        <v>-0.109952337147483</v>
      </c>
      <c r="J31" s="30"/>
      <c r="K31" s="30"/>
      <c r="L31" s="30"/>
      <c r="M31" s="30"/>
      <c r="N31" s="30"/>
      <c r="O31" s="30"/>
      <c r="P31" s="30"/>
      <c r="Q31" s="30"/>
      <c r="R31" s="30"/>
      <c r="S31" s="30"/>
    </row>
    <row r="32" spans="2:19" ht="15.5" x14ac:dyDescent="0.35">
      <c r="B32" s="30" t="s">
        <v>215</v>
      </c>
      <c r="C32" s="957">
        <v>4.3797188355999203E-3</v>
      </c>
      <c r="D32" s="196">
        <v>4.05840079084037E-3</v>
      </c>
      <c r="E32" s="196">
        <v>4.4063295984955297E-3</v>
      </c>
      <c r="F32" s="196">
        <v>4.6567048682897103E-3</v>
      </c>
      <c r="G32" s="196">
        <v>4.7001437705408598E-3</v>
      </c>
      <c r="H32" s="187">
        <v>9.3282489399197192E-3</v>
      </c>
      <c r="I32" s="187">
        <v>7.3161074253536795E-2</v>
      </c>
      <c r="J32" s="30"/>
      <c r="K32" s="30"/>
      <c r="L32" s="30"/>
      <c r="M32" s="30"/>
      <c r="N32" s="30"/>
      <c r="O32" s="30"/>
      <c r="P32" s="30"/>
      <c r="Q32" s="30"/>
      <c r="R32" s="30"/>
      <c r="S32" s="30"/>
    </row>
    <row r="33" spans="2:19" ht="18" customHeight="1" x14ac:dyDescent="0.35">
      <c r="B33" s="40"/>
      <c r="C33" s="203"/>
      <c r="D33" s="203"/>
      <c r="E33" s="203"/>
      <c r="F33" s="203"/>
      <c r="G33" s="203"/>
      <c r="H33" s="203"/>
      <c r="I33" s="203"/>
      <c r="J33" s="30"/>
      <c r="K33" s="30"/>
      <c r="L33" s="30"/>
      <c r="M33" s="30"/>
      <c r="N33" s="30"/>
      <c r="O33" s="30"/>
      <c r="P33" s="30"/>
      <c r="Q33" s="30"/>
      <c r="R33" s="30"/>
      <c r="S33" s="30"/>
    </row>
    <row r="34" spans="2:19" ht="17.25" customHeight="1" x14ac:dyDescent="0.35">
      <c r="B34" s="40"/>
      <c r="C34" s="203"/>
      <c r="D34" s="203"/>
      <c r="E34" s="203"/>
      <c r="F34" s="203"/>
      <c r="G34" s="203"/>
      <c r="H34" s="203"/>
      <c r="I34" s="203"/>
      <c r="J34" s="30"/>
      <c r="K34" s="30"/>
      <c r="L34" s="30"/>
      <c r="M34" s="30"/>
      <c r="N34" s="30"/>
      <c r="O34" s="30"/>
      <c r="P34" s="30"/>
      <c r="Q34" s="30"/>
      <c r="R34" s="30"/>
      <c r="S34" s="30"/>
    </row>
    <row r="35" spans="2:19" ht="17.25" customHeight="1" x14ac:dyDescent="0.35">
      <c r="B35" s="59"/>
      <c r="C35" s="176"/>
      <c r="D35" s="176"/>
      <c r="E35" s="176"/>
      <c r="F35" s="176"/>
      <c r="G35" s="176"/>
      <c r="H35" s="199"/>
      <c r="I35" s="199"/>
      <c r="J35" s="30"/>
      <c r="K35" s="30"/>
      <c r="L35" s="30"/>
      <c r="M35" s="204"/>
      <c r="N35" s="204"/>
      <c r="O35" s="204"/>
      <c r="P35" s="204"/>
      <c r="Q35" s="204"/>
      <c r="R35" s="205"/>
      <c r="S35" s="205"/>
    </row>
    <row r="36" spans="2:19" ht="15.5" x14ac:dyDescent="0.35">
      <c r="B36" s="59"/>
      <c r="C36" s="176"/>
      <c r="D36" s="176"/>
      <c r="E36" s="176"/>
      <c r="F36" s="176"/>
      <c r="G36" s="176"/>
      <c r="H36" s="176"/>
      <c r="I36" s="176"/>
      <c r="J36" s="30"/>
      <c r="K36" s="30"/>
      <c r="L36" s="30"/>
      <c r="M36" s="30"/>
      <c r="N36" s="30"/>
      <c r="O36" s="30"/>
      <c r="P36" s="30"/>
      <c r="Q36" s="30"/>
      <c r="R36" s="30"/>
      <c r="S36" s="30"/>
    </row>
    <row r="37" spans="2:19" ht="15.5" x14ac:dyDescent="0.35">
      <c r="B37" s="30"/>
      <c r="C37" s="30"/>
      <c r="D37" s="30"/>
      <c r="E37" s="30"/>
      <c r="F37" s="30"/>
      <c r="G37" s="30"/>
      <c r="H37" s="30"/>
      <c r="I37" s="30"/>
      <c r="J37" s="30"/>
      <c r="K37" s="30"/>
      <c r="L37" s="30"/>
      <c r="M37" s="30"/>
      <c r="N37" s="30"/>
      <c r="O37" s="30"/>
      <c r="P37" s="30"/>
      <c r="Q37" s="30"/>
      <c r="R37" s="30"/>
      <c r="S37" s="30"/>
    </row>
    <row r="38" spans="2:19" ht="15.5" x14ac:dyDescent="0.35">
      <c r="B38" s="30"/>
      <c r="C38" s="30"/>
      <c r="D38" s="30"/>
      <c r="E38" s="30"/>
      <c r="F38" s="30"/>
      <c r="G38" s="30"/>
      <c r="H38" s="30"/>
      <c r="I38" s="194" t="s">
        <v>191</v>
      </c>
      <c r="J38" s="30"/>
      <c r="K38" s="30"/>
      <c r="L38" s="30"/>
      <c r="M38" s="30"/>
      <c r="N38" s="30"/>
      <c r="O38" s="30"/>
      <c r="P38" s="30"/>
      <c r="Q38" s="30"/>
      <c r="R38" s="30"/>
      <c r="S38" s="30"/>
    </row>
    <row r="39" spans="2:19" ht="15.5" x14ac:dyDescent="0.35">
      <c r="B39" s="30"/>
      <c r="C39" s="30"/>
      <c r="D39" s="30"/>
      <c r="E39" s="30"/>
      <c r="F39" s="30"/>
      <c r="G39" s="30"/>
      <c r="H39" s="30"/>
      <c r="I39" s="30"/>
      <c r="J39" s="30"/>
      <c r="K39" s="30"/>
      <c r="L39" s="30"/>
      <c r="M39" s="30"/>
      <c r="N39" s="30"/>
      <c r="O39" s="30"/>
      <c r="P39" s="30"/>
      <c r="Q39" s="30"/>
      <c r="R39" s="30"/>
      <c r="S39" s="30"/>
    </row>
    <row r="40" spans="2:19" ht="15.5" x14ac:dyDescent="0.35">
      <c r="B40" s="40"/>
      <c r="C40" s="30"/>
      <c r="D40" s="30"/>
      <c r="E40" s="30"/>
      <c r="F40" s="30"/>
      <c r="G40" s="30"/>
      <c r="H40" s="30"/>
      <c r="I40" s="30"/>
      <c r="J40" s="30"/>
      <c r="K40" s="30"/>
      <c r="L40" s="30"/>
      <c r="M40" s="30"/>
      <c r="N40" s="30"/>
      <c r="O40" s="30"/>
      <c r="P40" s="30"/>
      <c r="Q40" s="30"/>
      <c r="R40" s="30"/>
      <c r="S40" s="30"/>
    </row>
  </sheetData>
  <hyperlinks>
    <hyperlink ref="B8" location="Contents!A1" display="Contents!A1"/>
    <hyperlink ref="D8" location="'Tab 4 - Total Use by ATC Code'!A1" display="Tab 4 - Total Use by ATC Cod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1F497D"/>
  </sheetPr>
  <dimension ref="A1:J41"/>
  <sheetViews>
    <sheetView showGridLines="0" zoomScale="80" zoomScaleNormal="80" workbookViewId="0">
      <selection activeCell="D8" sqref="D8"/>
    </sheetView>
  </sheetViews>
  <sheetFormatPr defaultColWidth="9.1796875" defaultRowHeight="12.5" x14ac:dyDescent="0.25"/>
  <cols>
    <col min="1" max="1" width="1.453125" style="21" customWidth="1"/>
    <col min="2" max="2" width="12.453125" style="21" customWidth="1"/>
    <col min="3" max="3" width="16.7265625" style="21" bestFit="1" customWidth="1"/>
    <col min="4" max="4" width="60.1796875" style="21" customWidth="1"/>
    <col min="5" max="9" width="10.54296875" style="21" customWidth="1"/>
    <col min="10" max="10" width="8.54296875" style="21" customWidth="1"/>
    <col min="11" max="16384" width="9.1796875" style="21"/>
  </cols>
  <sheetData>
    <row r="1" spans="1:10" s="15" customFormat="1" ht="5.15" customHeight="1" x14ac:dyDescent="0.35">
      <c r="A1" s="30"/>
      <c r="B1" s="37"/>
      <c r="C1" s="37"/>
      <c r="D1" s="22"/>
      <c r="E1" s="22"/>
      <c r="F1" s="22"/>
      <c r="G1" s="22"/>
      <c r="H1" s="30"/>
      <c r="I1" s="30"/>
      <c r="J1" s="30"/>
    </row>
    <row r="2" spans="1:10" s="15" customFormat="1" ht="15.5" x14ac:dyDescent="0.35">
      <c r="A2" s="30"/>
      <c r="B2" s="37"/>
      <c r="C2" s="37"/>
      <c r="D2" s="22"/>
      <c r="E2" s="22"/>
      <c r="F2" s="22"/>
      <c r="G2" s="22"/>
      <c r="H2" s="30"/>
      <c r="I2" s="30"/>
      <c r="J2" s="30"/>
    </row>
    <row r="3" spans="1:10" s="15" customFormat="1" ht="15.5" x14ac:dyDescent="0.35">
      <c r="A3" s="30"/>
      <c r="B3" s="37"/>
      <c r="C3" s="37"/>
      <c r="D3" s="22"/>
      <c r="E3" s="22"/>
      <c r="F3" s="22"/>
      <c r="G3" s="22"/>
      <c r="H3" s="30"/>
      <c r="I3" s="30"/>
      <c r="J3" s="30"/>
    </row>
    <row r="4" spans="1:10" s="15" customFormat="1" ht="15.75" customHeight="1" x14ac:dyDescent="0.35">
      <c r="A4" s="30"/>
      <c r="B4" s="37"/>
      <c r="C4" s="37"/>
      <c r="D4" s="22"/>
      <c r="E4" s="22"/>
      <c r="F4" s="22"/>
      <c r="G4" s="22"/>
      <c r="H4" s="30"/>
      <c r="I4" s="30"/>
      <c r="J4" s="30"/>
    </row>
    <row r="5" spans="1:10" s="15" customFormat="1" ht="15.75" customHeight="1" x14ac:dyDescent="0.35">
      <c r="A5" s="30"/>
      <c r="B5" s="37"/>
      <c r="C5" s="37"/>
      <c r="D5" s="22"/>
      <c r="E5" s="22"/>
      <c r="F5" s="22"/>
      <c r="G5" s="22"/>
      <c r="H5" s="30"/>
      <c r="I5" s="30"/>
      <c r="J5" s="30"/>
    </row>
    <row r="6" spans="1:10" s="15" customFormat="1" ht="18" x14ac:dyDescent="0.4">
      <c r="A6" s="30"/>
      <c r="B6" s="19"/>
      <c r="C6" s="20"/>
      <c r="D6" s="19"/>
      <c r="E6" s="19"/>
      <c r="F6" s="19"/>
      <c r="G6" s="19"/>
      <c r="H6" s="30"/>
      <c r="I6" s="30"/>
      <c r="J6" s="30"/>
    </row>
    <row r="7" spans="1:10" s="15" customFormat="1" ht="18" x14ac:dyDescent="0.4">
      <c r="A7" s="30"/>
      <c r="B7" s="19"/>
      <c r="C7" s="20"/>
      <c r="D7" s="19"/>
      <c r="E7" s="19"/>
      <c r="F7" s="19"/>
      <c r="G7" s="19"/>
      <c r="H7" s="30"/>
      <c r="I7" s="30"/>
      <c r="J7" s="30"/>
    </row>
    <row r="8" spans="1:10" s="15" customFormat="1" ht="18" x14ac:dyDescent="0.4">
      <c r="A8" s="30"/>
      <c r="B8" s="171" t="s">
        <v>131</v>
      </c>
      <c r="C8" s="20"/>
      <c r="D8" s="151" t="s">
        <v>48</v>
      </c>
      <c r="E8" s="19"/>
      <c r="F8" s="19"/>
      <c r="G8" s="19"/>
      <c r="H8" s="30"/>
      <c r="I8" s="30"/>
      <c r="J8" s="30"/>
    </row>
    <row r="9" spans="1:10" s="15" customFormat="1" ht="18" x14ac:dyDescent="0.4">
      <c r="A9" s="30"/>
      <c r="B9" s="19"/>
      <c r="C9" s="20"/>
      <c r="D9" s="19"/>
      <c r="E9" s="19"/>
      <c r="F9" s="19"/>
      <c r="G9" s="19"/>
      <c r="H9" s="30"/>
      <c r="I9" s="30"/>
      <c r="J9" s="30"/>
    </row>
    <row r="10" spans="1:10" s="15" customFormat="1" ht="18" x14ac:dyDescent="0.4">
      <c r="A10" s="30"/>
      <c r="B10" s="20" t="s">
        <v>220</v>
      </c>
      <c r="C10" s="20"/>
      <c r="D10" s="19"/>
      <c r="E10" s="19"/>
      <c r="F10" s="19"/>
      <c r="G10" s="19"/>
      <c r="H10" s="30"/>
      <c r="I10" s="30"/>
      <c r="J10" s="30"/>
    </row>
    <row r="11" spans="1:10" s="15" customFormat="1" ht="15.5" x14ac:dyDescent="0.35">
      <c r="A11" s="30"/>
      <c r="B11" s="24"/>
      <c r="C11" s="194"/>
      <c r="D11" s="194"/>
      <c r="E11" s="194"/>
      <c r="F11" s="194"/>
      <c r="G11" s="174"/>
      <c r="H11" s="22"/>
      <c r="I11" s="22"/>
      <c r="J11" s="30"/>
    </row>
    <row r="12" spans="1:10" s="15" customFormat="1" ht="15.5" x14ac:dyDescent="0.35">
      <c r="A12" s="30"/>
      <c r="B12" s="18" t="s">
        <v>221</v>
      </c>
      <c r="C12" s="22"/>
      <c r="D12" s="22"/>
      <c r="E12" s="22"/>
      <c r="F12" s="22"/>
      <c r="G12" s="22"/>
      <c r="H12" s="30"/>
      <c r="I12" s="30"/>
      <c r="J12" s="30"/>
    </row>
    <row r="13" spans="1:10" s="15" customFormat="1" ht="15.5" x14ac:dyDescent="0.35">
      <c r="A13" s="30"/>
      <c r="B13" s="918" t="s">
        <v>222</v>
      </c>
      <c r="C13" s="22"/>
      <c r="D13" s="22"/>
      <c r="E13" s="22"/>
      <c r="F13" s="22"/>
      <c r="G13" s="22"/>
      <c r="H13" s="30"/>
      <c r="I13" s="30"/>
      <c r="J13" s="30"/>
    </row>
    <row r="14" spans="1:10" ht="15.75" customHeight="1" x14ac:dyDescent="0.35">
      <c r="A14" s="37"/>
      <c r="B14" s="22"/>
      <c r="C14" s="22"/>
      <c r="D14" s="22"/>
      <c r="E14" s="22"/>
      <c r="F14" s="22"/>
      <c r="G14" s="22"/>
      <c r="H14" s="22"/>
      <c r="I14" s="22"/>
      <c r="J14" s="22"/>
    </row>
    <row r="15" spans="1:10" ht="16.5" customHeight="1" thickBot="1" x14ac:dyDescent="0.4">
      <c r="A15" s="37"/>
      <c r="B15" s="177" t="s">
        <v>223</v>
      </c>
      <c r="C15" s="177" t="s">
        <v>224</v>
      </c>
      <c r="D15" s="206" t="s">
        <v>225</v>
      </c>
      <c r="E15" s="178">
        <v>2016</v>
      </c>
      <c r="F15" s="179">
        <v>2017</v>
      </c>
      <c r="G15" s="179">
        <v>2018</v>
      </c>
      <c r="H15" s="179">
        <v>2019</v>
      </c>
      <c r="I15" s="179">
        <v>2020</v>
      </c>
      <c r="J15" s="22"/>
    </row>
    <row r="16" spans="1:10" ht="16.5" customHeight="1" x14ac:dyDescent="0.35">
      <c r="A16" s="22"/>
      <c r="B16" s="207" t="s">
        <v>226</v>
      </c>
      <c r="C16" s="207"/>
      <c r="D16" s="208" t="s">
        <v>227</v>
      </c>
      <c r="E16" s="210">
        <v>6.6386278194840598</v>
      </c>
      <c r="F16" s="210">
        <v>6.6282692525264499</v>
      </c>
      <c r="G16" s="210">
        <v>6.53734254485191</v>
      </c>
      <c r="H16" s="210">
        <v>6.6592287365097702</v>
      </c>
      <c r="I16" s="210">
        <v>6.06315089905166</v>
      </c>
      <c r="J16" s="22"/>
    </row>
    <row r="17" spans="1:10" ht="16.5" customHeight="1" x14ac:dyDescent="0.35">
      <c r="A17" s="22"/>
      <c r="B17" s="207" t="s">
        <v>228</v>
      </c>
      <c r="C17" s="207"/>
      <c r="D17" s="208" t="s">
        <v>229</v>
      </c>
      <c r="E17" s="210">
        <v>4.2522439275092196</v>
      </c>
      <c r="F17" s="210">
        <v>4.1656071953329201</v>
      </c>
      <c r="G17" s="210">
        <v>3.8509213868092398</v>
      </c>
      <c r="H17" s="210">
        <v>3.7687119581747099</v>
      </c>
      <c r="I17" s="210">
        <v>2.90541530704464</v>
      </c>
      <c r="J17" s="22"/>
    </row>
    <row r="18" spans="1:10" ht="16.5" customHeight="1" x14ac:dyDescent="0.35">
      <c r="A18" s="22"/>
      <c r="B18" s="207" t="s">
        <v>230</v>
      </c>
      <c r="C18" s="207"/>
      <c r="D18" s="208" t="s">
        <v>231</v>
      </c>
      <c r="E18" s="210">
        <v>1.0068210634183601</v>
      </c>
      <c r="F18" s="210">
        <v>0.996650344704752</v>
      </c>
      <c r="G18" s="210">
        <v>1.02187853432895</v>
      </c>
      <c r="H18" s="210">
        <v>0.96928469437450904</v>
      </c>
      <c r="I18" s="210">
        <v>0.76296551641976895</v>
      </c>
      <c r="J18" s="30"/>
    </row>
    <row r="19" spans="1:10" ht="16.5" customHeight="1" x14ac:dyDescent="0.35">
      <c r="A19" s="22"/>
      <c r="B19" s="207" t="s">
        <v>232</v>
      </c>
      <c r="C19" s="207"/>
      <c r="D19" s="208" t="s">
        <v>233</v>
      </c>
      <c r="E19" s="210">
        <v>2.0835568751079898</v>
      </c>
      <c r="F19" s="210">
        <v>2.08649861973322</v>
      </c>
      <c r="G19" s="210">
        <v>2.1082137483554</v>
      </c>
      <c r="H19" s="210">
        <v>2.0889651733397101</v>
      </c>
      <c r="I19" s="210">
        <v>1.9444524934568199</v>
      </c>
      <c r="J19" s="30"/>
    </row>
    <row r="20" spans="1:10" ht="16.5" customHeight="1" x14ac:dyDescent="0.35">
      <c r="A20" s="22"/>
      <c r="B20" s="207" t="s">
        <v>234</v>
      </c>
      <c r="C20" s="207"/>
      <c r="D20" s="208" t="s">
        <v>235</v>
      </c>
      <c r="E20" s="210">
        <v>2.3322647430626302E-3</v>
      </c>
      <c r="F20" s="210">
        <v>2.1455244609737498E-3</v>
      </c>
      <c r="G20" s="210">
        <v>1.6983167720998401E-3</v>
      </c>
      <c r="H20" s="210">
        <v>1.15440289112231E-3</v>
      </c>
      <c r="I20" s="210">
        <v>4.1338507894805198E-4</v>
      </c>
      <c r="J20" s="30"/>
    </row>
    <row r="21" spans="1:10" ht="16.5" customHeight="1" x14ac:dyDescent="0.35">
      <c r="A21" s="22"/>
      <c r="B21" s="207" t="s">
        <v>234</v>
      </c>
      <c r="C21" s="207" t="s">
        <v>236</v>
      </c>
      <c r="D21" s="208" t="s">
        <v>237</v>
      </c>
      <c r="E21" s="210">
        <v>0.81684149763329195</v>
      </c>
      <c r="F21" s="210">
        <v>0.83886126391293403</v>
      </c>
      <c r="G21" s="210">
        <v>0.81186158642737105</v>
      </c>
      <c r="H21" s="210">
        <v>0.79204654018884202</v>
      </c>
      <c r="I21" s="210">
        <v>0.74652630901942596</v>
      </c>
      <c r="J21" s="30"/>
    </row>
    <row r="22" spans="1:10" ht="16.5" customHeight="1" x14ac:dyDescent="0.35">
      <c r="A22" s="22"/>
      <c r="B22" s="207" t="s">
        <v>234</v>
      </c>
      <c r="C22" s="207" t="s">
        <v>238</v>
      </c>
      <c r="D22" s="208" t="s">
        <v>239</v>
      </c>
      <c r="E22" s="210">
        <v>6.3121489930548294E-2</v>
      </c>
      <c r="F22" s="210">
        <v>3.4980371366870301E-2</v>
      </c>
      <c r="G22" s="210">
        <v>3.6834948432799497E-2</v>
      </c>
      <c r="H22" s="210">
        <v>3.9680491024560498E-2</v>
      </c>
      <c r="I22" s="210">
        <v>3.7622657329833699E-2</v>
      </c>
      <c r="J22" s="30"/>
    </row>
    <row r="23" spans="1:10" ht="16.5" customHeight="1" x14ac:dyDescent="0.35">
      <c r="A23" s="22"/>
      <c r="B23" s="207" t="s">
        <v>240</v>
      </c>
      <c r="C23" s="207"/>
      <c r="D23" s="208" t="s">
        <v>241</v>
      </c>
      <c r="E23" s="211">
        <v>0.25045832064913098</v>
      </c>
      <c r="F23" s="211">
        <v>0.246179652521237</v>
      </c>
      <c r="G23" s="210">
        <v>0.237151746190813</v>
      </c>
      <c r="H23" s="210">
        <v>0.22580287667975399</v>
      </c>
      <c r="I23" s="210">
        <v>0.20959612394421401</v>
      </c>
      <c r="J23" s="30"/>
    </row>
    <row r="24" spans="1:10" ht="16.5" customHeight="1" x14ac:dyDescent="0.35">
      <c r="A24" s="22"/>
      <c r="B24" s="207" t="s">
        <v>242</v>
      </c>
      <c r="C24" s="207"/>
      <c r="D24" s="208" t="s">
        <v>243</v>
      </c>
      <c r="E24" s="210">
        <v>3.09413283715856E-2</v>
      </c>
      <c r="F24" s="210">
        <v>3.0129427577322902E-2</v>
      </c>
      <c r="G24" s="210">
        <v>2.8303768128792602E-2</v>
      </c>
      <c r="H24" s="210">
        <v>3.1022195677307799E-2</v>
      </c>
      <c r="I24" s="210">
        <v>2.74217100979261E-2</v>
      </c>
      <c r="J24" s="30"/>
    </row>
    <row r="25" spans="1:10" ht="16.5" customHeight="1" x14ac:dyDescent="0.35">
      <c r="A25" s="22"/>
      <c r="B25" s="207" t="s">
        <v>244</v>
      </c>
      <c r="C25" s="207"/>
      <c r="D25" s="208" t="s">
        <v>245</v>
      </c>
      <c r="E25" s="210">
        <v>1.7076071245148099</v>
      </c>
      <c r="F25" s="210">
        <v>1.64738481531461</v>
      </c>
      <c r="G25" s="210">
        <v>1.6185554710007799</v>
      </c>
      <c r="H25" s="210">
        <v>1.60043721379697</v>
      </c>
      <c r="I25" s="210">
        <v>1.5567245339129101</v>
      </c>
      <c r="J25" s="30"/>
    </row>
    <row r="26" spans="1:10" ht="16.5" customHeight="1" x14ac:dyDescent="0.35">
      <c r="A26" s="22"/>
      <c r="B26" s="207" t="s">
        <v>246</v>
      </c>
      <c r="C26" s="207"/>
      <c r="D26" s="212" t="s">
        <v>247</v>
      </c>
      <c r="E26" s="213">
        <v>3.6927826268258799</v>
      </c>
      <c r="F26" s="213">
        <v>3.54701594116383</v>
      </c>
      <c r="G26" s="213">
        <v>3.2318656134852399</v>
      </c>
      <c r="H26" s="213">
        <v>3.0486121213808</v>
      </c>
      <c r="I26" s="213">
        <v>2.49743371676007</v>
      </c>
      <c r="J26" s="30"/>
    </row>
    <row r="27" spans="1:10" ht="16.5" customHeight="1" x14ac:dyDescent="0.35">
      <c r="A27" s="22"/>
      <c r="B27" s="207" t="s">
        <v>248</v>
      </c>
      <c r="C27" s="207"/>
      <c r="D27" s="212" t="s">
        <v>249</v>
      </c>
      <c r="E27" s="213">
        <v>8.12424897132136E-2</v>
      </c>
      <c r="F27" s="213">
        <v>8.6274541863883697E-2</v>
      </c>
      <c r="G27" s="213">
        <v>9.0078668692958594E-2</v>
      </c>
      <c r="H27" s="213">
        <v>8.8854640850901598E-2</v>
      </c>
      <c r="I27" s="213">
        <v>8.0751066203595401E-2</v>
      </c>
      <c r="J27" s="30"/>
    </row>
    <row r="28" spans="1:10" ht="16.5" customHeight="1" x14ac:dyDescent="0.35">
      <c r="A28" s="22"/>
      <c r="B28" s="207" t="s">
        <v>250</v>
      </c>
      <c r="C28" s="207"/>
      <c r="D28" s="212" t="s">
        <v>251</v>
      </c>
      <c r="E28" s="213">
        <v>0.17295248708007399</v>
      </c>
      <c r="F28" s="213">
        <v>0.17402176685258799</v>
      </c>
      <c r="G28" s="213">
        <v>0.172978746102146</v>
      </c>
      <c r="H28" s="213">
        <v>0.177348557125935</v>
      </c>
      <c r="I28" s="213">
        <v>0.151796715096536</v>
      </c>
      <c r="J28" s="22"/>
    </row>
    <row r="29" spans="1:10" ht="16.5" customHeight="1" x14ac:dyDescent="0.35">
      <c r="A29" s="22"/>
      <c r="B29" s="207" t="s">
        <v>252</v>
      </c>
      <c r="C29" s="207"/>
      <c r="D29" s="212" t="s">
        <v>253</v>
      </c>
      <c r="E29" s="213">
        <v>0.76063361822046904</v>
      </c>
      <c r="F29" s="213">
        <v>0.77223956071233701</v>
      </c>
      <c r="G29" s="213">
        <v>0.76614634744816801</v>
      </c>
      <c r="H29" s="213">
        <v>0.65714203209238997</v>
      </c>
      <c r="I29" s="213">
        <v>0.54676018650217295</v>
      </c>
      <c r="J29" s="22"/>
    </row>
    <row r="30" spans="1:10" ht="16.5" customHeight="1" x14ac:dyDescent="0.35">
      <c r="A30" s="22"/>
      <c r="B30" s="207" t="s">
        <v>254</v>
      </c>
      <c r="C30" s="207"/>
      <c r="D30" s="212" t="s">
        <v>255</v>
      </c>
      <c r="E30" s="213">
        <v>6.9233870368443695E-2</v>
      </c>
      <c r="F30" s="213">
        <v>7.1164822102315201E-2</v>
      </c>
      <c r="G30" s="213">
        <v>6.9603977147874002E-2</v>
      </c>
      <c r="H30" s="213">
        <v>6.6629674706950706E-2</v>
      </c>
      <c r="I30" s="213">
        <v>5.8289157280942597E-2</v>
      </c>
      <c r="J30" s="22"/>
    </row>
    <row r="31" spans="1:10" ht="16.5" customHeight="1" x14ac:dyDescent="0.35">
      <c r="A31" s="22"/>
      <c r="B31" s="207" t="s">
        <v>256</v>
      </c>
      <c r="C31" s="207"/>
      <c r="D31" s="212" t="s">
        <v>257</v>
      </c>
      <c r="E31" s="213">
        <v>0.431960164335143</v>
      </c>
      <c r="F31" s="213">
        <v>0.44274464172321398</v>
      </c>
      <c r="G31" s="213">
        <v>0.43479753412398298</v>
      </c>
      <c r="H31" s="213">
        <v>0.43084973564157097</v>
      </c>
      <c r="I31" s="213">
        <v>0.43429800515456701</v>
      </c>
      <c r="J31" s="22"/>
    </row>
    <row r="32" spans="1:10" ht="16.5" customHeight="1" x14ac:dyDescent="0.35">
      <c r="A32" s="22"/>
      <c r="B32" s="207" t="s">
        <v>258</v>
      </c>
      <c r="C32" s="207"/>
      <c r="D32" s="212" t="s">
        <v>259</v>
      </c>
      <c r="E32" s="213">
        <v>0.99428871157576804</v>
      </c>
      <c r="F32" s="213">
        <v>0.97587754387258496</v>
      </c>
      <c r="G32" s="213">
        <v>0.95591620058677795</v>
      </c>
      <c r="H32" s="213">
        <v>0.95705872736358599</v>
      </c>
      <c r="I32" s="213">
        <v>0.96353449740971997</v>
      </c>
      <c r="J32" s="22"/>
    </row>
    <row r="33" spans="1:10" ht="16.5" customHeight="1" x14ac:dyDescent="0.35">
      <c r="A33" s="22"/>
      <c r="B33" s="207" t="s">
        <v>260</v>
      </c>
      <c r="C33" s="207"/>
      <c r="D33" s="212" t="s">
        <v>260</v>
      </c>
      <c r="E33" s="213">
        <v>0.119460077933669</v>
      </c>
      <c r="F33" s="213">
        <v>0.119406443298065</v>
      </c>
      <c r="G33" s="213">
        <v>0.151683003788251</v>
      </c>
      <c r="H33" s="213">
        <v>0.18777952730005801</v>
      </c>
      <c r="I33" s="213">
        <v>0.23358653625645301</v>
      </c>
      <c r="J33" s="22"/>
    </row>
    <row r="34" spans="1:10" ht="16.5" customHeight="1" thickBot="1" x14ac:dyDescent="0.4">
      <c r="A34" s="22"/>
      <c r="B34" s="214" t="s">
        <v>261</v>
      </c>
      <c r="C34" s="214"/>
      <c r="D34" s="215"/>
      <c r="E34" s="216">
        <v>23.175105757414698</v>
      </c>
      <c r="F34" s="216">
        <v>22.8654517290401</v>
      </c>
      <c r="G34" s="216">
        <v>22.125832142673499</v>
      </c>
      <c r="H34" s="216">
        <v>21.790609299119399</v>
      </c>
      <c r="I34" s="216">
        <v>19.220738816020202</v>
      </c>
      <c r="J34" s="22"/>
    </row>
    <row r="35" spans="1:10" ht="15.75" customHeight="1" x14ac:dyDescent="0.35">
      <c r="A35" s="22"/>
      <c r="B35" s="207"/>
      <c r="C35" s="207"/>
      <c r="D35" s="207"/>
      <c r="E35" s="217"/>
      <c r="F35" s="218"/>
      <c r="G35" s="218"/>
      <c r="H35" s="218"/>
      <c r="I35" s="218"/>
      <c r="J35" s="22"/>
    </row>
    <row r="36" spans="1:10" ht="15.75" customHeight="1" x14ac:dyDescent="0.35">
      <c r="A36" s="22"/>
      <c r="B36" s="36"/>
      <c r="C36" s="22"/>
      <c r="D36" s="22"/>
      <c r="E36" s="22"/>
      <c r="F36" s="22"/>
      <c r="G36" s="22"/>
      <c r="H36" s="22"/>
      <c r="I36" s="22"/>
      <c r="J36" s="22"/>
    </row>
    <row r="37" spans="1:10" ht="15.75" customHeight="1" x14ac:dyDescent="0.35">
      <c r="A37" s="22"/>
      <c r="B37" s="22"/>
      <c r="C37" s="22"/>
      <c r="D37" s="22"/>
      <c r="E37" s="22"/>
      <c r="F37" s="22"/>
      <c r="G37" s="22"/>
      <c r="H37" s="22"/>
      <c r="I37" s="194" t="s">
        <v>191</v>
      </c>
      <c r="J37" s="22"/>
    </row>
    <row r="38" spans="1:10" ht="15.5" x14ac:dyDescent="0.35">
      <c r="A38" s="22"/>
      <c r="B38" s="22"/>
      <c r="C38" s="22"/>
      <c r="D38" s="22"/>
      <c r="E38" s="22"/>
      <c r="F38" s="22"/>
      <c r="G38" s="22"/>
      <c r="H38" s="22"/>
      <c r="I38" s="22"/>
      <c r="J38" s="22"/>
    </row>
    <row r="39" spans="1:10" ht="15.5" x14ac:dyDescent="0.35">
      <c r="A39" s="22"/>
      <c r="B39" s="18" t="s">
        <v>262</v>
      </c>
      <c r="C39" s="22"/>
      <c r="D39" s="22"/>
      <c r="E39" s="22"/>
      <c r="F39" s="22"/>
      <c r="G39" s="22"/>
      <c r="H39" s="22"/>
      <c r="I39" s="22"/>
      <c r="J39" s="22"/>
    </row>
    <row r="40" spans="1:10" ht="15.5" x14ac:dyDescent="0.35">
      <c r="A40" s="22"/>
      <c r="B40" s="219" t="s">
        <v>263</v>
      </c>
      <c r="C40" s="22"/>
      <c r="D40" s="22"/>
      <c r="E40" s="22"/>
      <c r="F40" s="22"/>
      <c r="G40" s="22"/>
      <c r="H40" s="22"/>
      <c r="I40" s="22"/>
      <c r="J40" s="22"/>
    </row>
    <row r="41" spans="1:10" ht="15.5" x14ac:dyDescent="0.35">
      <c r="A41" s="22"/>
      <c r="B41" s="219" t="s">
        <v>264</v>
      </c>
      <c r="C41" s="22"/>
      <c r="D41" s="22"/>
      <c r="E41" s="22"/>
      <c r="F41" s="22"/>
      <c r="G41" s="22"/>
      <c r="H41" s="22"/>
      <c r="I41" s="22"/>
      <c r="J41" s="22"/>
    </row>
  </sheetData>
  <hyperlinks>
    <hyperlink ref="B8" location="Contents!A1" display="Contents!A1"/>
    <hyperlink ref="D8" location="'Tab 5 - PC Total Use'!A1" display="Tab 5 - PC Total Use"/>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1F497D"/>
    <pageSetUpPr fitToPage="1"/>
  </sheetPr>
  <dimension ref="B1:O21"/>
  <sheetViews>
    <sheetView showGridLines="0" zoomScale="80" zoomScaleNormal="80" workbookViewId="0">
      <selection activeCell="D8" sqref="D8"/>
    </sheetView>
  </sheetViews>
  <sheetFormatPr defaultColWidth="9.1796875" defaultRowHeight="12.5" x14ac:dyDescent="0.25"/>
  <cols>
    <col min="1" max="1" width="1.453125" style="16" customWidth="1"/>
    <col min="2" max="2" width="28.1796875" style="16" customWidth="1"/>
    <col min="3" max="7" width="10.54296875" style="16" customWidth="1"/>
    <col min="8" max="9" width="12.54296875" style="16" customWidth="1"/>
    <col min="10" max="12" width="7.453125" style="16" customWidth="1"/>
    <col min="13" max="14" width="10.54296875" style="16" customWidth="1"/>
    <col min="15" max="16" width="9.1796875" style="16" customWidth="1"/>
    <col min="17" max="16384" width="9.1796875" style="16"/>
  </cols>
  <sheetData>
    <row r="1" spans="2:15" s="15" customFormat="1" ht="5.15" customHeight="1" x14ac:dyDescent="0.35">
      <c r="B1" s="37"/>
      <c r="C1" s="37"/>
      <c r="D1" s="22"/>
      <c r="E1" s="22"/>
      <c r="F1" s="22"/>
      <c r="G1" s="22"/>
      <c r="H1" s="22"/>
      <c r="I1" s="30"/>
      <c r="J1" s="30"/>
      <c r="K1" s="30"/>
      <c r="L1" s="30"/>
      <c r="M1" s="30"/>
      <c r="N1" s="30"/>
      <c r="O1" s="30"/>
    </row>
    <row r="2" spans="2:15" s="15" customFormat="1" ht="15.5" x14ac:dyDescent="0.35">
      <c r="B2" s="37"/>
      <c r="C2" s="37"/>
      <c r="D2" s="22"/>
      <c r="E2" s="22"/>
      <c r="F2" s="22"/>
      <c r="G2" s="22"/>
      <c r="H2" s="22"/>
      <c r="I2" s="30"/>
      <c r="J2" s="30"/>
      <c r="K2" s="30"/>
      <c r="L2" s="30"/>
      <c r="M2" s="30"/>
      <c r="N2" s="30"/>
      <c r="O2" s="30"/>
    </row>
    <row r="3" spans="2:15" s="15" customFormat="1" ht="15.5" x14ac:dyDescent="0.35">
      <c r="B3" s="37"/>
      <c r="C3" s="37"/>
      <c r="D3" s="22"/>
      <c r="E3" s="22"/>
      <c r="F3" s="22"/>
      <c r="G3" s="22"/>
      <c r="H3" s="22"/>
      <c r="I3" s="30"/>
      <c r="J3" s="30"/>
      <c r="K3" s="30"/>
      <c r="L3" s="30"/>
      <c r="M3" s="30"/>
      <c r="N3" s="30"/>
      <c r="O3" s="30"/>
    </row>
    <row r="4" spans="2:15" s="15" customFormat="1" ht="15.75" customHeight="1" x14ac:dyDescent="0.35">
      <c r="B4" s="37"/>
      <c r="C4" s="37"/>
      <c r="D4" s="22"/>
      <c r="E4" s="22"/>
      <c r="F4" s="22"/>
      <c r="G4" s="22"/>
      <c r="H4" s="22"/>
      <c r="I4" s="30"/>
      <c r="J4" s="30"/>
      <c r="K4" s="30"/>
      <c r="L4" s="30"/>
      <c r="M4" s="30"/>
      <c r="N4" s="30"/>
      <c r="O4" s="30"/>
    </row>
    <row r="5" spans="2:15" s="15" customFormat="1" ht="15.75" customHeight="1" x14ac:dyDescent="0.35">
      <c r="B5" s="37"/>
      <c r="C5" s="37"/>
      <c r="D5" s="22"/>
      <c r="E5" s="22"/>
      <c r="F5" s="22"/>
      <c r="G5" s="22"/>
      <c r="H5" s="22"/>
      <c r="I5" s="30"/>
      <c r="J5" s="30"/>
      <c r="K5" s="30"/>
      <c r="L5" s="30"/>
      <c r="M5" s="30"/>
      <c r="N5" s="30"/>
      <c r="O5" s="30"/>
    </row>
    <row r="6" spans="2:15" s="15" customFormat="1" ht="18" x14ac:dyDescent="0.4">
      <c r="B6" s="19"/>
      <c r="C6" s="20"/>
      <c r="D6" s="19"/>
      <c r="E6" s="19"/>
      <c r="F6" s="19"/>
      <c r="G6" s="19"/>
      <c r="H6" s="19"/>
      <c r="I6" s="30"/>
      <c r="J6" s="30"/>
      <c r="K6" s="30"/>
      <c r="L6" s="30"/>
      <c r="M6" s="30"/>
      <c r="N6" s="30"/>
      <c r="O6" s="30"/>
    </row>
    <row r="7" spans="2:15" s="15" customFormat="1" ht="18" x14ac:dyDescent="0.4">
      <c r="B7" s="19"/>
      <c r="C7" s="20"/>
      <c r="D7" s="19"/>
      <c r="E7" s="19"/>
      <c r="F7" s="19"/>
      <c r="G7" s="19"/>
      <c r="H7" s="19"/>
      <c r="I7" s="30"/>
      <c r="J7" s="30"/>
      <c r="K7" s="30"/>
      <c r="L7" s="30"/>
      <c r="M7" s="30"/>
      <c r="N7" s="30"/>
      <c r="O7" s="30"/>
    </row>
    <row r="8" spans="2:15" s="15" customFormat="1" ht="18" x14ac:dyDescent="0.4">
      <c r="B8" s="171" t="s">
        <v>131</v>
      </c>
      <c r="C8" s="20"/>
      <c r="D8" s="151" t="s">
        <v>54</v>
      </c>
      <c r="E8" s="19"/>
      <c r="F8" s="19"/>
      <c r="G8" s="19"/>
      <c r="H8" s="19"/>
      <c r="I8" s="30"/>
      <c r="J8" s="30"/>
      <c r="K8" s="30"/>
      <c r="L8" s="30"/>
      <c r="M8" s="30"/>
      <c r="N8" s="30"/>
      <c r="O8" s="30"/>
    </row>
    <row r="9" spans="2:15" s="15" customFormat="1" ht="18" x14ac:dyDescent="0.4">
      <c r="B9" s="19"/>
      <c r="C9" s="20"/>
      <c r="D9" s="19"/>
      <c r="E9" s="19"/>
      <c r="F9" s="19"/>
      <c r="G9" s="19"/>
      <c r="H9" s="19"/>
      <c r="I9" s="30"/>
      <c r="J9" s="30"/>
      <c r="K9" s="30"/>
      <c r="L9" s="30"/>
      <c r="M9" s="30"/>
      <c r="N9" s="30"/>
      <c r="O9" s="30"/>
    </row>
    <row r="10" spans="2:15" s="15" customFormat="1" ht="18" x14ac:dyDescent="0.4">
      <c r="B10" s="20" t="s">
        <v>265</v>
      </c>
      <c r="C10" s="20"/>
      <c r="D10" s="19"/>
      <c r="E10" s="19"/>
      <c r="F10" s="19"/>
      <c r="G10" s="19"/>
      <c r="H10" s="19"/>
      <c r="I10" s="30"/>
      <c r="J10" s="30"/>
      <c r="K10" s="30"/>
      <c r="L10" s="30"/>
      <c r="M10" s="30"/>
      <c r="N10" s="30"/>
      <c r="O10" s="30"/>
    </row>
    <row r="11" spans="2:15" s="15" customFormat="1" ht="15.5" x14ac:dyDescent="0.35">
      <c r="B11" s="24"/>
      <c r="C11" s="194"/>
      <c r="D11" s="194"/>
      <c r="E11" s="194"/>
      <c r="F11" s="194"/>
      <c r="G11" s="194"/>
      <c r="H11" s="174"/>
      <c r="I11" s="22"/>
      <c r="J11" s="22"/>
      <c r="K11" s="30"/>
      <c r="L11" s="30"/>
      <c r="M11" s="30"/>
      <c r="N11" s="30"/>
      <c r="O11" s="30"/>
    </row>
    <row r="12" spans="2:15" ht="15.75" customHeight="1" x14ac:dyDescent="0.35">
      <c r="B12" s="18" t="s">
        <v>266</v>
      </c>
      <c r="C12" s="22"/>
      <c r="D12" s="22"/>
      <c r="E12" s="22"/>
      <c r="F12" s="22"/>
      <c r="G12" s="22"/>
      <c r="H12" s="22"/>
      <c r="I12" s="22"/>
      <c r="J12" s="22"/>
      <c r="K12" s="22"/>
      <c r="L12" s="22"/>
      <c r="M12" s="22"/>
      <c r="N12" s="22"/>
      <c r="O12" s="22"/>
    </row>
    <row r="13" spans="2:15" ht="15.75" customHeight="1" x14ac:dyDescent="0.35">
      <c r="B13" s="918" t="s">
        <v>267</v>
      </c>
      <c r="C13" s="22"/>
      <c r="D13" s="22"/>
      <c r="E13" s="22"/>
      <c r="F13" s="22"/>
      <c r="G13" s="22"/>
      <c r="H13" s="22"/>
      <c r="I13" s="22"/>
      <c r="J13" s="22"/>
      <c r="K13" s="22"/>
      <c r="L13" s="22"/>
      <c r="M13" s="22"/>
      <c r="N13" s="22"/>
      <c r="O13" s="22"/>
    </row>
    <row r="14" spans="2:15" ht="15.5" x14ac:dyDescent="0.35">
      <c r="B14" s="22"/>
      <c r="C14" s="22"/>
      <c r="D14" s="22"/>
      <c r="E14" s="22"/>
      <c r="F14" s="22"/>
      <c r="G14" s="22"/>
      <c r="H14" s="22"/>
      <c r="I14" s="22"/>
      <c r="J14" s="22"/>
      <c r="K14" s="22"/>
      <c r="L14" s="22"/>
      <c r="M14" s="22"/>
      <c r="N14" s="22"/>
      <c r="O14" s="22"/>
    </row>
    <row r="15" spans="2:15" ht="31.5" thickBot="1" x14ac:dyDescent="0.4">
      <c r="B15" s="206" t="s">
        <v>268</v>
      </c>
      <c r="C15" s="178">
        <v>2016</v>
      </c>
      <c r="D15" s="179">
        <v>2017</v>
      </c>
      <c r="E15" s="179">
        <v>2018</v>
      </c>
      <c r="F15" s="179">
        <v>2019</v>
      </c>
      <c r="G15" s="179">
        <v>2020</v>
      </c>
      <c r="H15" s="180" t="s">
        <v>174</v>
      </c>
      <c r="I15" s="180" t="s">
        <v>175</v>
      </c>
      <c r="J15" s="22"/>
      <c r="K15" s="22"/>
      <c r="L15" s="22"/>
      <c r="M15" s="22"/>
      <c r="N15" s="22"/>
      <c r="O15" s="22"/>
    </row>
    <row r="16" spans="2:15" ht="15.75" customHeight="1" x14ac:dyDescent="0.35">
      <c r="B16" s="212" t="s">
        <v>269</v>
      </c>
      <c r="C16" s="220">
        <v>1.9592373608034499</v>
      </c>
      <c r="D16" s="220">
        <v>1.9221848719124499</v>
      </c>
      <c r="E16" s="220">
        <v>1.8378513043309599</v>
      </c>
      <c r="F16" s="220">
        <v>1.8137860879407299</v>
      </c>
      <c r="G16" s="220">
        <v>1.5504989612887601</v>
      </c>
      <c r="H16" s="182">
        <v>-0.145158863221234</v>
      </c>
      <c r="I16" s="182">
        <v>-0.20862117459166599</v>
      </c>
      <c r="J16" s="221"/>
      <c r="K16" s="22"/>
      <c r="L16" s="22"/>
      <c r="M16" s="22"/>
      <c r="N16" s="22"/>
      <c r="O16" s="22"/>
    </row>
    <row r="17" spans="2:15" ht="15.5" x14ac:dyDescent="0.35">
      <c r="B17" s="212" t="s">
        <v>270</v>
      </c>
      <c r="C17" s="220">
        <v>18.8276330489429</v>
      </c>
      <c r="D17" s="220">
        <v>18.509043605324301</v>
      </c>
      <c r="E17" s="220">
        <v>17.763071858460499</v>
      </c>
      <c r="F17" s="220">
        <v>17.440640410010701</v>
      </c>
      <c r="G17" s="220">
        <v>15.364046863424299</v>
      </c>
      <c r="H17" s="182">
        <v>-0.119066358675361</v>
      </c>
      <c r="I17" s="182">
        <v>-0.18396291113784199</v>
      </c>
      <c r="J17" s="222"/>
      <c r="K17" s="22"/>
      <c r="L17" s="22"/>
      <c r="M17" s="22"/>
      <c r="N17" s="22"/>
      <c r="O17" s="22"/>
    </row>
    <row r="18" spans="2:15" ht="15.5" x14ac:dyDescent="0.35">
      <c r="B18" s="207"/>
      <c r="C18" s="223"/>
      <c r="D18" s="223"/>
      <c r="E18" s="223"/>
      <c r="F18" s="223"/>
      <c r="G18" s="223"/>
      <c r="H18" s="223"/>
      <c r="I18" s="223"/>
      <c r="J18" s="223"/>
      <c r="K18" s="22"/>
      <c r="L18" s="22"/>
      <c r="M18" s="224"/>
      <c r="N18" s="225"/>
      <c r="O18" s="221"/>
    </row>
    <row r="19" spans="2:15" ht="15.5" x14ac:dyDescent="0.35">
      <c r="B19" s="22"/>
      <c r="C19" s="22"/>
      <c r="D19" s="22"/>
      <c r="E19" s="22"/>
      <c r="F19" s="22"/>
      <c r="G19" s="22"/>
      <c r="H19" s="22"/>
      <c r="I19" s="22"/>
      <c r="J19" s="22"/>
      <c r="K19" s="22"/>
      <c r="L19" s="22"/>
      <c r="M19" s="22"/>
      <c r="N19" s="194" t="s">
        <v>271</v>
      </c>
      <c r="O19" s="22"/>
    </row>
    <row r="20" spans="2:15" ht="15.5" x14ac:dyDescent="0.35">
      <c r="B20" s="22"/>
      <c r="C20" s="22"/>
      <c r="D20" s="22"/>
      <c r="E20" s="22"/>
      <c r="F20" s="22"/>
      <c r="G20" s="22"/>
      <c r="H20" s="22"/>
      <c r="I20" s="22"/>
      <c r="J20" s="22"/>
      <c r="K20" s="22"/>
      <c r="L20" s="22"/>
      <c r="M20" s="22"/>
      <c r="N20" s="22"/>
      <c r="O20" s="22"/>
    </row>
    <row r="21" spans="2:15" ht="15.5" x14ac:dyDescent="0.35">
      <c r="B21" s="22"/>
      <c r="C21" s="226"/>
      <c r="D21" s="226"/>
      <c r="E21" s="22"/>
      <c r="F21" s="22"/>
      <c r="G21" s="22"/>
      <c r="H21" s="22"/>
      <c r="I21" s="22"/>
      <c r="J21" s="226"/>
      <c r="K21" s="226"/>
      <c r="L21" s="223"/>
      <c r="M21" s="22"/>
      <c r="N21" s="22"/>
      <c r="O21" s="22"/>
    </row>
  </sheetData>
  <hyperlinks>
    <hyperlink ref="B8" location="Contents!A1" display="Contents!A1"/>
    <hyperlink ref="D8" location="'Tab 6 - PC Frequency of Use'!A1" display="Tab 6 - PC Frequency of Use"/>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49E37327134947B494863C73EA77C0" ma:contentTypeVersion="12" ma:contentTypeDescription="Create a new document." ma:contentTypeScope="" ma:versionID="ee705344671dff0b6718ee9734cfe379">
  <xsd:schema xmlns:xsd="http://www.w3.org/2001/XMLSchema" xmlns:xs="http://www.w3.org/2001/XMLSchema" xmlns:p="http://schemas.microsoft.com/office/2006/metadata/properties" xmlns:ns2="0d35856f-381b-4da1-8c61-ec258a9f0968" targetNamespace="http://schemas.microsoft.com/office/2006/metadata/properties" ma:root="true" ma:fieldsID="e8240f3571cd1cbc070e519930b98bd0" ns2:_="">
    <xsd:import namespace="0d35856f-381b-4da1-8c61-ec258a9f0968"/>
    <xsd:element name="properties">
      <xsd:complexType>
        <xsd:sequence>
          <xsd:element name="documentManagement">
            <xsd:complexType>
              <xsd:all>
                <xsd:element ref="ns2:Display_x0020_Title" minOccurs="0"/>
                <xsd:element ref="ns2:Resource_x0020_Id" minOccurs="0"/>
                <xsd:element ref="ns2:Document_x0020_Id" minOccurs="0"/>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ServiceAutoTags"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35856f-381b-4da1-8c61-ec258a9f0968" elementFormDefault="qualified">
    <xsd:import namespace="http://schemas.microsoft.com/office/2006/documentManagement/types"/>
    <xsd:import namespace="http://schemas.microsoft.com/office/infopath/2007/PartnerControls"/>
    <xsd:element name="Display_x0020_Title" ma:index="1" nillable="true" ma:displayName="Display Title" ma:internalName="Display_x0020_Title">
      <xsd:simpleType>
        <xsd:restriction base="dms:Note">
          <xsd:maxLength value="255"/>
        </xsd:restriction>
      </xsd:simpleType>
    </xsd:element>
    <xsd:element name="Resource_x0020_Id" ma:index="3" nillable="true" ma:displayName="Resource Id" ma:internalName="Resource_x0020_Id">
      <xsd:simpleType>
        <xsd:restriction base="dms:Number"/>
      </xsd:simpleType>
    </xsd:element>
    <xsd:element name="Document_x0020_Id" ma:index="4" nillable="true" ma:displayName="Document Id" ma:decimals="0" ma:format="Dropdown" ma:indexed="true" ma:internalName="Document_x0020_Id" ma:percentage="FALSE">
      <xsd:simpleType>
        <xsd:restriction base="dms:Number"/>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source_x0020_Id xmlns="0d35856f-381b-4da1-8c61-ec258a9f0968" xsi:nil="true"/>
    <Display_x0020_Title xmlns="0d35856f-381b-4da1-8c61-ec258a9f0968">Appendix</Display_x0020_Title>
    <Document_x0020_Id xmlns="0d35856f-381b-4da1-8c61-ec258a9f0968" xsi:nil="true"/>
  </documentManagement>
</p:properties>
</file>

<file path=customXml/itemProps1.xml><?xml version="1.0" encoding="utf-8"?>
<ds:datastoreItem xmlns:ds="http://schemas.openxmlformats.org/officeDocument/2006/customXml" ds:itemID="{A51F56C1-381A-4B57-ABB8-8491B620AE44}">
  <ds:schemaRefs>
    <ds:schemaRef ds:uri="http://schemas.microsoft.com/sharepoint/v3/contenttype/forms"/>
  </ds:schemaRefs>
</ds:datastoreItem>
</file>

<file path=customXml/itemProps2.xml><?xml version="1.0" encoding="utf-8"?>
<ds:datastoreItem xmlns:ds="http://schemas.openxmlformats.org/officeDocument/2006/customXml" ds:itemID="{7050443B-D8CF-4DA1-A52D-93658793C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35856f-381b-4da1-8c61-ec258a9f0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B9DF15-B729-43E7-95C6-E53EFDD8224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d35856f-381b-4da1-8c61-ec258a9f096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42</vt:i4>
      </vt:variant>
    </vt:vector>
  </HeadingPairs>
  <TitlesOfParts>
    <vt:vector size="98" baseType="lpstr">
      <vt:lpstr>Contents</vt:lpstr>
      <vt:lpstr>AM Use - Methods</vt:lpstr>
      <vt:lpstr>AMR - Human Methods </vt:lpstr>
      <vt:lpstr>AMR - Animal Methods</vt:lpstr>
      <vt:lpstr>Tab 1 - Total Use</vt:lpstr>
      <vt:lpstr>Tab 2 - Total Use Proportion</vt:lpstr>
      <vt:lpstr>Tab 3 - Total Use AWaRe</vt:lpstr>
      <vt:lpstr>Tab 4 - Total Use by ATC Code</vt:lpstr>
      <vt:lpstr>Tab 5 - PC Total Use</vt:lpstr>
      <vt:lpstr>Tab 6 - PC Frequency of Use</vt:lpstr>
      <vt:lpstr>Tab 7 - PC Freq. of Use by Age</vt:lpstr>
      <vt:lpstr>Tab 8 - PC Age and Gender</vt:lpstr>
      <vt:lpstr>Tab 9 - PC ATC Code</vt:lpstr>
      <vt:lpstr>Tab 10 - PC AWaRe</vt:lpstr>
      <vt:lpstr>Tab 11 - PC Dental</vt:lpstr>
      <vt:lpstr>Tab 12 - PC Nurse</vt:lpstr>
      <vt:lpstr>Tab 13 - PC Pharmacist</vt:lpstr>
      <vt:lpstr>Tab 14 - PC UTI</vt:lpstr>
      <vt:lpstr>Tab 15 - PC Course Duration</vt:lpstr>
      <vt:lpstr>Tab 16 - PC NHS Board Summary</vt:lpstr>
      <vt:lpstr>Tab 17 - Acute Total Use</vt:lpstr>
      <vt:lpstr>Tab 18 - Acute ATC Code</vt:lpstr>
      <vt:lpstr>Tab 19 - Acute AWaRe</vt:lpstr>
      <vt:lpstr>Tab 20 - Acute V. Broad Spect.</vt:lpstr>
      <vt:lpstr>Tab 21 - Acute V Broad Sparing</vt:lpstr>
      <vt:lpstr>Tab 22 - Acute Alert</vt:lpstr>
      <vt:lpstr>Tab 23 - Secondary Parenteral</vt:lpstr>
      <vt:lpstr>Tab 24 - AF Total Use</vt:lpstr>
      <vt:lpstr>Tab 25 - AF PC ATC Code</vt:lpstr>
      <vt:lpstr>Tab 26 - AF Acute ATC Code</vt:lpstr>
      <vt:lpstr>Tab 27 - All Bacteria Pop Rate</vt:lpstr>
      <vt:lpstr>Tab 28 - Exceptional Phenotypes</vt:lpstr>
      <vt:lpstr>Tab 29 - G-ve E. coli</vt:lpstr>
      <vt:lpstr>Tab 30 - G-ve K. pneumoniae</vt:lpstr>
      <vt:lpstr>Tab 31 - G-ve K. oxytoca</vt:lpstr>
      <vt:lpstr>Tab 32 - G-ve P. aeruginosa</vt:lpstr>
      <vt:lpstr>Tab 33 - G-ve Acinetobacter</vt:lpstr>
      <vt:lpstr>Tab 34 - UTI E. coli</vt:lpstr>
      <vt:lpstr>Tab 35 - Carbapenamase Enzymes</vt:lpstr>
      <vt:lpstr>Tab 36 - G+ve MSSA</vt:lpstr>
      <vt:lpstr>Tab 37 - G+ve MRSA</vt:lpstr>
      <vt:lpstr>Tab 38 - G+ve Enterococcus</vt:lpstr>
      <vt:lpstr>Tab 39 - G+ve S. pneumoniae</vt:lpstr>
      <vt:lpstr>Tab 40 - G+ve S. pyogenes</vt:lpstr>
      <vt:lpstr>Tab 41 - Salmonella</vt:lpstr>
      <vt:lpstr>Tab 42 - Companion Animal AMU</vt:lpstr>
      <vt:lpstr>Tab 43 - AMU symptomic</vt:lpstr>
      <vt:lpstr>Tab 44 - Livestock Animal Staph</vt:lpstr>
      <vt:lpstr>Tab 45 - Animal Streptococcus</vt:lpstr>
      <vt:lpstr>Tab 46 - Animal Pasteurellaceae</vt:lpstr>
      <vt:lpstr>Tab 47 - Animal Klebsiella</vt:lpstr>
      <vt:lpstr>Tab 48 - Animal E.coli Clinical</vt:lpstr>
      <vt:lpstr>Tab 49 - Healthy Animal E.coli</vt:lpstr>
      <vt:lpstr>Tab 50 - Comp. animal isolates</vt:lpstr>
      <vt:lpstr>Tab 51 - Comp. animal AMR Ecoli</vt:lpstr>
      <vt:lpstr>Tab 52 - Comp. animal AMR Staph</vt:lpstr>
      <vt:lpstr>abxpop</vt:lpstr>
      <vt:lpstr>'Tab 2 - Total Use Proportion'!Acute</vt:lpstr>
      <vt:lpstr>'Tab 24 - AF Total Use'!Acute</vt:lpstr>
      <vt:lpstr>Acute</vt:lpstr>
      <vt:lpstr>'Tab 24 - AF Total Use'!Dent</vt:lpstr>
      <vt:lpstr>Dent</vt:lpstr>
      <vt:lpstr>'Tab 2 - Total Use Proportion'!HB_2</vt:lpstr>
      <vt:lpstr>'Tab 24 - AF Total Use'!HB_2</vt:lpstr>
      <vt:lpstr>HB_2</vt:lpstr>
      <vt:lpstr>HBs</vt:lpstr>
      <vt:lpstr>'Tab 2 - Total Use Proportion'!Non_Acute</vt:lpstr>
      <vt:lpstr>'Tab 24 - AF Total Use'!Non_Acute</vt:lpstr>
      <vt:lpstr>Non_Acute</vt:lpstr>
      <vt:lpstr>'Tab 2 - Total Use Proportion'!PC</vt:lpstr>
      <vt:lpstr>'Tab 24 - AF Total Use'!PC</vt:lpstr>
      <vt:lpstr>'AM Use - Methods'!Print_Area</vt:lpstr>
      <vt:lpstr>'Tab 11 - PC Dental'!Print_Area</vt:lpstr>
      <vt:lpstr>'Tab 12 - PC Nurse'!Print_Area</vt:lpstr>
      <vt:lpstr>'Tab 13 - PC Pharmacist'!Print_Area</vt:lpstr>
      <vt:lpstr>'Tab 14 - PC UTI'!Print_Area</vt:lpstr>
      <vt:lpstr>'Tab 18 - Acute ATC Code'!Print_Area</vt:lpstr>
      <vt:lpstr>'Tab 20 - Acute V. Broad Spect.'!Print_Area</vt:lpstr>
      <vt:lpstr>'Tab 21 - Acute V Broad Sparing'!Print_Area</vt:lpstr>
      <vt:lpstr>'Tab 22 - Acute Alert'!Print_Area</vt:lpstr>
      <vt:lpstr>'Tab 23 - Secondary Parenteral'!Print_Area</vt:lpstr>
      <vt:lpstr>'Tab 25 - AF PC ATC Code'!Print_Area</vt:lpstr>
      <vt:lpstr>'Tab 26 - AF Acute ATC Code'!Print_Area</vt:lpstr>
      <vt:lpstr>'Tab 4 - Total Use by ATC Code'!Print_Area</vt:lpstr>
      <vt:lpstr>'Tab 5 - PC Total Use'!Print_Area</vt:lpstr>
      <vt:lpstr>'Tab 6 - PC Frequency of Use'!Print_Area</vt:lpstr>
      <vt:lpstr>'Tab 7 - PC Freq. of Use by Age'!Print_Area</vt:lpstr>
      <vt:lpstr>'Tab 8 - PC Age and Gender'!Print_Area</vt:lpstr>
      <vt:lpstr>'Tab 9 - PC ATC Code'!Print_Area</vt:lpstr>
      <vt:lpstr>'Tab 11 - PC Dental'!Print_Titles</vt:lpstr>
      <vt:lpstr>'Tab 12 - PC Nurse'!Print_Titles</vt:lpstr>
      <vt:lpstr>'Tab 13 - PC Pharmacist'!Print_Titles</vt:lpstr>
      <vt:lpstr>'Tab 14 - PC UTI'!Print_Titles</vt:lpstr>
      <vt:lpstr>'Tab 6 - PC Frequency of Use'!Print_Titles</vt:lpstr>
      <vt:lpstr>'Tab 7 - PC Freq. of Use by Age'!Print_Titles</vt:lpstr>
      <vt:lpstr>'Tab 8 - PC Age and Gender'!Print_Titles</vt:lpstr>
      <vt:lpstr>'Tab 9 - PC ATC Code'!Print_Titles</vt:lpstr>
      <vt:lpstr>TableA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Scottish One Health Antimicrobial Use and Antimicrobial Resistance in 2020 - appendix</dc:title>
  <dc:subject/>
  <dc:creator>jodiec01</dc:creator>
  <cp:keywords/>
  <dc:description/>
  <cp:lastModifiedBy>Colette Sweeney</cp:lastModifiedBy>
  <cp:revision/>
  <dcterms:created xsi:type="dcterms:W3CDTF">2021-08-24T12:48:19Z</dcterms:created>
  <dcterms:modified xsi:type="dcterms:W3CDTF">2022-02-03T12:48:56Z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0x0101006349E37327134947B494863C73EA77C0</vt:lpwstr>
  </property>
</Properties>
</file>